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mc:AlternateContent xmlns:mc="http://schemas.openxmlformats.org/markup-compatibility/2006">
    <mc:Choice Requires="x15">
      <x15ac:absPath xmlns:x15ac="http://schemas.microsoft.com/office/spreadsheetml/2010/11/ac" url="/Users/danielnguyen/Downloads/"/>
    </mc:Choice>
  </mc:AlternateContent>
  <xr:revisionPtr revIDLastSave="0" documentId="13_ncr:1_{A582C53A-652B-AB46-9989-0400CEEEBCE7}" xr6:coauthVersionLast="47" xr6:coauthVersionMax="47" xr10:uidLastSave="{00000000-0000-0000-0000-000000000000}"/>
  <bookViews>
    <workbookView xWindow="0" yWindow="500" windowWidth="38400" windowHeight="21100" activeTab="4" xr2:uid="{00000000-000D-0000-FFFF-FFFF00000000}"/>
  </bookViews>
  <sheets>
    <sheet name="Forside" sheetId="1" r:id="rId1"/>
    <sheet name="Kontoplan" sheetId="2" r:id="rId2"/>
    <sheet name="HJELP" sheetId="3" r:id="rId3"/>
    <sheet name="Avdelinger" sheetId="4" r:id="rId4"/>
    <sheet name="Budsjett per avdeling" sheetId="5" r:id="rId5"/>
    <sheet name="MAL avdelinger" sheetId="6" r:id="rId6"/>
    <sheet name="Drift" sheetId="7" r:id="rId7"/>
    <sheet name="Likviditetsbudsjett" sheetId="8" r:id="rId8"/>
    <sheet name="Hovedstyret" sheetId="9" r:id="rId9"/>
    <sheet name="Administrasjonen" sheetId="10" r:id="rId10"/>
    <sheet name="Amerikansk Fotball" sheetId="11" r:id="rId11"/>
    <sheet name="Badminton" sheetId="12" r:id="rId12"/>
    <sheet name="Basketball" sheetId="13" r:id="rId13"/>
    <sheet name="Cageball" sheetId="14" r:id="rId14"/>
    <sheet name="Cheerleading" sheetId="15" r:id="rId15"/>
    <sheet name="Dans" sheetId="16" r:id="rId16"/>
    <sheet name="Discogolf" sheetId="17" r:id="rId17"/>
    <sheet name="E-Sport" sheetId="18" r:id="rId18"/>
    <sheet name="Fotball" sheetId="19" r:id="rId19"/>
    <sheet name="Golf" sheetId="20" r:id="rId20"/>
    <sheet name="Håndball" sheetId="21" r:id="rId21"/>
    <sheet name="Innebandy" sheetId="22" r:id="rId22"/>
    <sheet name="Kanonball" sheetId="23" r:id="rId23"/>
    <sheet name="Klatring" sheetId="24" r:id="rId24"/>
    <sheet name="Lacrosse" sheetId="25" r:id="rId25"/>
    <sheet name="Landeveissykling" sheetId="26" r:id="rId26"/>
    <sheet name="Langrenn" sheetId="27" r:id="rId27"/>
    <sheet name="Padel" sheetId="28" r:id="rId28"/>
    <sheet name="Pole Fitness" sheetId="29" r:id="rId29"/>
    <sheet name="Roing" sheetId="30" r:id="rId30"/>
    <sheet name="Seiling" sheetId="31" r:id="rId31"/>
    <sheet name="Sjakk" sheetId="32" r:id="rId32"/>
    <sheet name="Ski og Brett" sheetId="33" r:id="rId33"/>
    <sheet name="Squash" sheetId="34" r:id="rId34"/>
    <sheet name="Tennis" sheetId="35" r:id="rId35"/>
    <sheet name="Volleyball" sheetId="36" r:id="rId36"/>
    <sheet name="Test" sheetId="37" r:id="rId37"/>
  </sheets>
  <definedNames>
    <definedName name="kostnad_konto">Kontoplan!$B$12:$B$55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41" roundtripDataChecksum="mEMOcYkkcgpd16HqJcmecxKDvTBrFNXsMEJ383AOb3o="/>
    </ext>
  </extLst>
</workbook>
</file>

<file path=xl/calcChain.xml><?xml version="1.0" encoding="utf-8"?>
<calcChain xmlns="http://schemas.openxmlformats.org/spreadsheetml/2006/main">
  <c r="A39" i="5" l="1"/>
  <c r="B39" i="5"/>
  <c r="A40" i="5"/>
  <c r="B40" i="5"/>
  <c r="N74" i="37"/>
  <c r="F74" i="37"/>
  <c r="Q72" i="37"/>
  <c r="P72" i="37"/>
  <c r="O72" i="37"/>
  <c r="N72" i="37"/>
  <c r="M72" i="37"/>
  <c r="M74" i="37" s="1"/>
  <c r="L72" i="37"/>
  <c r="K72" i="37"/>
  <c r="J72" i="37"/>
  <c r="I72" i="37"/>
  <c r="H72" i="37"/>
  <c r="G72" i="37"/>
  <c r="F72" i="37"/>
  <c r="D72" i="37"/>
  <c r="C72" i="37"/>
  <c r="E70" i="37"/>
  <c r="B70" i="37"/>
  <c r="A70" i="37"/>
  <c r="E69" i="37"/>
  <c r="B69" i="37"/>
  <c r="A69" i="37"/>
  <c r="E68" i="37"/>
  <c r="B68" i="37"/>
  <c r="A68" i="37"/>
  <c r="E67" i="37"/>
  <c r="B67" i="37"/>
  <c r="A67" i="37"/>
  <c r="E66" i="37"/>
  <c r="B66" i="37"/>
  <c r="A66" i="37"/>
  <c r="E65" i="37"/>
  <c r="B65" i="37"/>
  <c r="A65" i="37"/>
  <c r="E64" i="37"/>
  <c r="B64" i="37"/>
  <c r="A64" i="37"/>
  <c r="E63" i="37"/>
  <c r="B63" i="37"/>
  <c r="A63" i="37"/>
  <c r="E62" i="37"/>
  <c r="B62" i="37"/>
  <c r="A62" i="37"/>
  <c r="E61" i="37"/>
  <c r="B61" i="37"/>
  <c r="A61" i="37"/>
  <c r="E60" i="37"/>
  <c r="B60" i="37"/>
  <c r="A60" i="37"/>
  <c r="E59" i="37"/>
  <c r="B59" i="37"/>
  <c r="A59" i="37"/>
  <c r="E58" i="37"/>
  <c r="B58" i="37"/>
  <c r="A58" i="37"/>
  <c r="E57" i="37"/>
  <c r="B57" i="37"/>
  <c r="A57" i="37"/>
  <c r="E56" i="37"/>
  <c r="B56" i="37"/>
  <c r="A56" i="37"/>
  <c r="E55" i="37"/>
  <c r="B55" i="37"/>
  <c r="A55" i="37"/>
  <c r="E54" i="37"/>
  <c r="B54" i="37"/>
  <c r="A54" i="37"/>
  <c r="E53" i="37"/>
  <c r="B53" i="37"/>
  <c r="A53" i="37"/>
  <c r="E52" i="37"/>
  <c r="B52" i="37"/>
  <c r="A52" i="37"/>
  <c r="E51" i="37"/>
  <c r="B51" i="37"/>
  <c r="A51" i="37"/>
  <c r="E50" i="37"/>
  <c r="B50" i="37"/>
  <c r="A50" i="37"/>
  <c r="E49" i="37"/>
  <c r="B49" i="37"/>
  <c r="A49" i="37"/>
  <c r="E48" i="37"/>
  <c r="B48" i="37"/>
  <c r="A48" i="37"/>
  <c r="E47" i="37"/>
  <c r="B47" i="37"/>
  <c r="A47" i="37"/>
  <c r="E46" i="37"/>
  <c r="B46" i="37"/>
  <c r="A46" i="37"/>
  <c r="E45" i="37"/>
  <c r="B45" i="37"/>
  <c r="A45" i="37"/>
  <c r="E44" i="37"/>
  <c r="B44" i="37"/>
  <c r="A44" i="37"/>
  <c r="E43" i="37"/>
  <c r="B43" i="37"/>
  <c r="A43" i="37"/>
  <c r="E42" i="37"/>
  <c r="B42" i="37"/>
  <c r="A42" i="37"/>
  <c r="E41" i="37"/>
  <c r="B41" i="37"/>
  <c r="A41" i="37"/>
  <c r="E40" i="37"/>
  <c r="B40" i="37"/>
  <c r="A40" i="37"/>
  <c r="E39" i="37"/>
  <c r="E72" i="37" s="1"/>
  <c r="B39" i="37"/>
  <c r="A39" i="37"/>
  <c r="Q32" i="37"/>
  <c r="Q74" i="37" s="1"/>
  <c r="P32" i="37"/>
  <c r="P74" i="37" s="1"/>
  <c r="O32" i="37"/>
  <c r="O74" i="37" s="1"/>
  <c r="N32" i="37"/>
  <c r="M32" i="37"/>
  <c r="L32" i="37"/>
  <c r="L74" i="37" s="1"/>
  <c r="K32" i="37"/>
  <c r="K74" i="37" s="1"/>
  <c r="J32" i="37"/>
  <c r="J74" i="37" s="1"/>
  <c r="I32" i="37"/>
  <c r="I74" i="37" s="1"/>
  <c r="H32" i="37"/>
  <c r="H74" i="37" s="1"/>
  <c r="G32" i="37"/>
  <c r="G74" i="37" s="1"/>
  <c r="F32" i="37"/>
  <c r="D32" i="37"/>
  <c r="D74" i="37" s="1"/>
  <c r="C32" i="37"/>
  <c r="C74" i="37" s="1"/>
  <c r="E30" i="37"/>
  <c r="B30" i="37"/>
  <c r="A30" i="37"/>
  <c r="E29" i="37"/>
  <c r="B29" i="37"/>
  <c r="A29" i="37"/>
  <c r="E28" i="37"/>
  <c r="B28" i="37"/>
  <c r="A28" i="37"/>
  <c r="E27" i="37"/>
  <c r="B27" i="37"/>
  <c r="A27" i="37"/>
  <c r="E26" i="37"/>
  <c r="B26" i="37"/>
  <c r="A26" i="37"/>
  <c r="E25" i="37"/>
  <c r="B25" i="37"/>
  <c r="A25" i="37"/>
  <c r="E24" i="37"/>
  <c r="B24" i="37"/>
  <c r="A24" i="37"/>
  <c r="E23" i="37"/>
  <c r="B23" i="37"/>
  <c r="A23" i="37"/>
  <c r="E22" i="37"/>
  <c r="B22" i="37"/>
  <c r="A22" i="37"/>
  <c r="E21" i="37"/>
  <c r="B21" i="37"/>
  <c r="A21" i="37"/>
  <c r="E20" i="37"/>
  <c r="B20" i="37"/>
  <c r="A20" i="37"/>
  <c r="E19" i="37"/>
  <c r="B19" i="37"/>
  <c r="A19" i="37"/>
  <c r="E18" i="37"/>
  <c r="B18" i="37"/>
  <c r="A18" i="37"/>
  <c r="E17" i="37"/>
  <c r="B17" i="37"/>
  <c r="A17" i="37"/>
  <c r="E16" i="37"/>
  <c r="B16" i="37"/>
  <c r="A16" i="37"/>
  <c r="E15" i="37"/>
  <c r="B15" i="37"/>
  <c r="A15" i="37"/>
  <c r="E14" i="37"/>
  <c r="B14" i="37"/>
  <c r="A14" i="37"/>
  <c r="E13" i="37"/>
  <c r="E32" i="37" s="1"/>
  <c r="B13" i="37"/>
  <c r="A13" i="37"/>
  <c r="A8" i="37"/>
  <c r="A4" i="37"/>
  <c r="K74" i="36"/>
  <c r="C74" i="36"/>
  <c r="Q72" i="36"/>
  <c r="P72" i="36"/>
  <c r="P74" i="36" s="1"/>
  <c r="O72" i="36"/>
  <c r="N72" i="36"/>
  <c r="M72" i="36"/>
  <c r="L72" i="36"/>
  <c r="K72" i="36"/>
  <c r="J72" i="36"/>
  <c r="J74" i="36" s="1"/>
  <c r="I72" i="36"/>
  <c r="H72" i="36"/>
  <c r="H74" i="36" s="1"/>
  <c r="G72" i="36"/>
  <c r="F72" i="36"/>
  <c r="D72" i="36"/>
  <c r="C72" i="36"/>
  <c r="E70" i="36"/>
  <c r="B70" i="36"/>
  <c r="A70" i="36"/>
  <c r="E69" i="36"/>
  <c r="B69" i="36"/>
  <c r="A69" i="36"/>
  <c r="E68" i="36"/>
  <c r="B68" i="36"/>
  <c r="A68" i="36"/>
  <c r="E67" i="36"/>
  <c r="B67" i="36"/>
  <c r="A67" i="36"/>
  <c r="E66" i="36"/>
  <c r="B66" i="36"/>
  <c r="A66" i="36"/>
  <c r="E65" i="36"/>
  <c r="B65" i="36"/>
  <c r="A65" i="36"/>
  <c r="E64" i="36"/>
  <c r="B64" i="36"/>
  <c r="A64" i="36"/>
  <c r="E63" i="36"/>
  <c r="B63" i="36"/>
  <c r="A63" i="36"/>
  <c r="E62" i="36"/>
  <c r="B62" i="36"/>
  <c r="A62" i="36"/>
  <c r="E61" i="36"/>
  <c r="B61" i="36"/>
  <c r="A61" i="36"/>
  <c r="E60" i="36"/>
  <c r="B60" i="36"/>
  <c r="A60" i="36"/>
  <c r="E59" i="36"/>
  <c r="B59" i="36"/>
  <c r="A59" i="36"/>
  <c r="E58" i="36"/>
  <c r="B58" i="36"/>
  <c r="A58" i="36"/>
  <c r="E57" i="36"/>
  <c r="B57" i="36"/>
  <c r="A57" i="36"/>
  <c r="E56" i="36"/>
  <c r="B56" i="36"/>
  <c r="A56" i="36"/>
  <c r="E55" i="36"/>
  <c r="B55" i="36"/>
  <c r="A55" i="36"/>
  <c r="E54" i="36"/>
  <c r="B54" i="36"/>
  <c r="A54" i="36"/>
  <c r="E53" i="36"/>
  <c r="B53" i="36"/>
  <c r="A53" i="36"/>
  <c r="E52" i="36"/>
  <c r="B52" i="36"/>
  <c r="A52" i="36"/>
  <c r="E51" i="36"/>
  <c r="B51" i="36"/>
  <c r="A51" i="36"/>
  <c r="E50" i="36"/>
  <c r="B50" i="36"/>
  <c r="A50" i="36"/>
  <c r="E49" i="36"/>
  <c r="B49" i="36"/>
  <c r="A49" i="36"/>
  <c r="E48" i="36"/>
  <c r="B48" i="36"/>
  <c r="A48" i="36"/>
  <c r="E47" i="36"/>
  <c r="B47" i="36"/>
  <c r="A47" i="36"/>
  <c r="E46" i="36"/>
  <c r="B46" i="36"/>
  <c r="A46" i="36"/>
  <c r="E45" i="36"/>
  <c r="B45" i="36"/>
  <c r="A45" i="36"/>
  <c r="E44" i="36"/>
  <c r="B44" i="36"/>
  <c r="A44" i="36"/>
  <c r="E43" i="36"/>
  <c r="B43" i="36"/>
  <c r="A43" i="36"/>
  <c r="E42" i="36"/>
  <c r="B42" i="36"/>
  <c r="A42" i="36"/>
  <c r="E41" i="36"/>
  <c r="B41" i="36"/>
  <c r="A41" i="36"/>
  <c r="E40" i="36"/>
  <c r="B40" i="36"/>
  <c r="A40" i="36"/>
  <c r="E39" i="36"/>
  <c r="E72" i="36" s="1"/>
  <c r="B39" i="36"/>
  <c r="A39" i="36"/>
  <c r="Q32" i="36"/>
  <c r="Q74" i="36" s="1"/>
  <c r="P32" i="36"/>
  <c r="O32" i="36"/>
  <c r="O74" i="36" s="1"/>
  <c r="N32" i="36"/>
  <c r="N74" i="36" s="1"/>
  <c r="M32" i="36"/>
  <c r="M74" i="36" s="1"/>
  <c r="L32" i="36"/>
  <c r="L74" i="36" s="1"/>
  <c r="K32" i="36"/>
  <c r="J32" i="36"/>
  <c r="I32" i="36"/>
  <c r="I74" i="36" s="1"/>
  <c r="H32" i="36"/>
  <c r="G32" i="36"/>
  <c r="G74" i="36" s="1"/>
  <c r="F32" i="36"/>
  <c r="F74" i="36" s="1"/>
  <c r="D32" i="36"/>
  <c r="D74" i="36" s="1"/>
  <c r="C32" i="36"/>
  <c r="E30" i="36"/>
  <c r="B30" i="36"/>
  <c r="A30" i="36"/>
  <c r="B29" i="36"/>
  <c r="A29" i="36"/>
  <c r="E28" i="36"/>
  <c r="B28" i="36"/>
  <c r="A28" i="36"/>
  <c r="E27" i="36"/>
  <c r="B27" i="36"/>
  <c r="A27" i="36"/>
  <c r="E26" i="36"/>
  <c r="B26" i="36"/>
  <c r="A26" i="36"/>
  <c r="E25" i="36"/>
  <c r="B25" i="36"/>
  <c r="A25" i="36"/>
  <c r="E24" i="36"/>
  <c r="B24" i="36"/>
  <c r="A24" i="36"/>
  <c r="E23" i="36"/>
  <c r="B23" i="36"/>
  <c r="A23" i="36"/>
  <c r="E22" i="36"/>
  <c r="B22" i="36"/>
  <c r="A22" i="36"/>
  <c r="E21" i="36"/>
  <c r="B21" i="36"/>
  <c r="A21" i="36"/>
  <c r="E20" i="36"/>
  <c r="B20" i="36"/>
  <c r="A20" i="36"/>
  <c r="E19" i="36"/>
  <c r="B19" i="36"/>
  <c r="A19" i="36"/>
  <c r="E18" i="36"/>
  <c r="B18" i="36"/>
  <c r="A18" i="36"/>
  <c r="E17" i="36"/>
  <c r="B17" i="36"/>
  <c r="A17" i="36"/>
  <c r="E16" i="36"/>
  <c r="B16" i="36"/>
  <c r="A16" i="36"/>
  <c r="E15" i="36"/>
  <c r="B15" i="36"/>
  <c r="A15" i="36"/>
  <c r="E14" i="36"/>
  <c r="B14" i="36"/>
  <c r="A14" i="36"/>
  <c r="E13" i="36"/>
  <c r="E32" i="36" s="1"/>
  <c r="E74" i="36" s="1"/>
  <c r="B13" i="36"/>
  <c r="A13" i="36"/>
  <c r="A8" i="36"/>
  <c r="A4" i="36"/>
  <c r="O74" i="35"/>
  <c r="K74" i="35"/>
  <c r="G74" i="35"/>
  <c r="C74" i="35"/>
  <c r="Q72" i="35"/>
  <c r="P72" i="35"/>
  <c r="O72" i="35"/>
  <c r="N72" i="35"/>
  <c r="N74" i="35" s="1"/>
  <c r="M72" i="35"/>
  <c r="L72" i="35"/>
  <c r="L74" i="35" s="1"/>
  <c r="K72" i="35"/>
  <c r="J72" i="35"/>
  <c r="I72" i="35"/>
  <c r="H72" i="35"/>
  <c r="G72" i="35"/>
  <c r="F72" i="35"/>
  <c r="F74" i="35" s="1"/>
  <c r="D72" i="35"/>
  <c r="D74" i="35" s="1"/>
  <c r="C72" i="35"/>
  <c r="E70" i="35"/>
  <c r="B70" i="35"/>
  <c r="A70" i="35"/>
  <c r="E69" i="35"/>
  <c r="B69" i="35"/>
  <c r="A69" i="35"/>
  <c r="E68" i="35"/>
  <c r="B68" i="35"/>
  <c r="A68" i="35"/>
  <c r="E67" i="35"/>
  <c r="B67" i="35"/>
  <c r="A67" i="35"/>
  <c r="E66" i="35"/>
  <c r="B66" i="35"/>
  <c r="A66" i="35"/>
  <c r="E65" i="35"/>
  <c r="B65" i="35"/>
  <c r="A65" i="35"/>
  <c r="E64" i="35"/>
  <c r="B64" i="35"/>
  <c r="A64" i="35"/>
  <c r="E63" i="35"/>
  <c r="B63" i="35"/>
  <c r="A63" i="35"/>
  <c r="E62" i="35"/>
  <c r="B62" i="35"/>
  <c r="A62" i="35"/>
  <c r="E61" i="35"/>
  <c r="B61" i="35"/>
  <c r="A61" i="35"/>
  <c r="E60" i="35"/>
  <c r="B60" i="35"/>
  <c r="A60" i="35"/>
  <c r="E59" i="35"/>
  <c r="B59" i="35"/>
  <c r="A59" i="35"/>
  <c r="E58" i="35"/>
  <c r="B58" i="35"/>
  <c r="A58" i="35"/>
  <c r="E57" i="35"/>
  <c r="B57" i="35"/>
  <c r="A57" i="35"/>
  <c r="E56" i="35"/>
  <c r="B56" i="35"/>
  <c r="A56" i="35"/>
  <c r="E55" i="35"/>
  <c r="B55" i="35"/>
  <c r="A55" i="35"/>
  <c r="E54" i="35"/>
  <c r="B54" i="35"/>
  <c r="A54" i="35"/>
  <c r="E53" i="35"/>
  <c r="B53" i="35"/>
  <c r="A53" i="35"/>
  <c r="E52" i="35"/>
  <c r="B52" i="35"/>
  <c r="A52" i="35"/>
  <c r="E51" i="35"/>
  <c r="B51" i="35"/>
  <c r="A51" i="35"/>
  <c r="E50" i="35"/>
  <c r="B50" i="35"/>
  <c r="A50" i="35"/>
  <c r="E49" i="35"/>
  <c r="B49" i="35"/>
  <c r="A49" i="35"/>
  <c r="E48" i="35"/>
  <c r="B48" i="35"/>
  <c r="A48" i="35"/>
  <c r="E47" i="35"/>
  <c r="B47" i="35"/>
  <c r="A47" i="35"/>
  <c r="E46" i="35"/>
  <c r="B46" i="35"/>
  <c r="A46" i="35"/>
  <c r="E45" i="35"/>
  <c r="B45" i="35"/>
  <c r="A45" i="35"/>
  <c r="E44" i="35"/>
  <c r="B44" i="35"/>
  <c r="A44" i="35"/>
  <c r="E43" i="35"/>
  <c r="B43" i="35"/>
  <c r="A43" i="35"/>
  <c r="E42" i="35"/>
  <c r="B42" i="35"/>
  <c r="A42" i="35"/>
  <c r="E41" i="35"/>
  <c r="B41" i="35"/>
  <c r="A41" i="35"/>
  <c r="E40" i="35"/>
  <c r="B40" i="35"/>
  <c r="A40" i="35"/>
  <c r="E39" i="35"/>
  <c r="B39" i="35"/>
  <c r="A39" i="35"/>
  <c r="Q32" i="35"/>
  <c r="Q74" i="35" s="1"/>
  <c r="P32" i="35"/>
  <c r="P74" i="35" s="1"/>
  <c r="O32" i="35"/>
  <c r="N32" i="35"/>
  <c r="M32" i="35"/>
  <c r="M74" i="35" s="1"/>
  <c r="L32" i="35"/>
  <c r="K32" i="35"/>
  <c r="J32" i="35"/>
  <c r="J74" i="35" s="1"/>
  <c r="I32" i="35"/>
  <c r="I74" i="35" s="1"/>
  <c r="H32" i="35"/>
  <c r="H74" i="35" s="1"/>
  <c r="G32" i="35"/>
  <c r="F32" i="35"/>
  <c r="D32" i="35"/>
  <c r="C32" i="35"/>
  <c r="E30" i="35"/>
  <c r="B30" i="35"/>
  <c r="A30" i="35"/>
  <c r="E29" i="35"/>
  <c r="B29" i="35"/>
  <c r="A29" i="35"/>
  <c r="E28" i="35"/>
  <c r="B28" i="35"/>
  <c r="A28" i="35"/>
  <c r="E27" i="35"/>
  <c r="B27" i="35"/>
  <c r="A27" i="35"/>
  <c r="E26" i="35"/>
  <c r="B26" i="35"/>
  <c r="A26" i="35"/>
  <c r="E25" i="35"/>
  <c r="B25" i="35"/>
  <c r="A25" i="35"/>
  <c r="E24" i="35"/>
  <c r="B24" i="35"/>
  <c r="A24" i="35"/>
  <c r="E23" i="35"/>
  <c r="B23" i="35"/>
  <c r="A23" i="35"/>
  <c r="E22" i="35"/>
  <c r="B22" i="35"/>
  <c r="A22" i="35"/>
  <c r="E21" i="35"/>
  <c r="B21" i="35"/>
  <c r="A21" i="35"/>
  <c r="E20" i="35"/>
  <c r="B20" i="35"/>
  <c r="A20" i="35"/>
  <c r="E19" i="35"/>
  <c r="B19" i="35"/>
  <c r="A19" i="35"/>
  <c r="E18" i="35"/>
  <c r="B18" i="35"/>
  <c r="A18" i="35"/>
  <c r="E17" i="35"/>
  <c r="B17" i="35"/>
  <c r="A17" i="35"/>
  <c r="E16" i="35"/>
  <c r="B16" i="35"/>
  <c r="A16" i="35"/>
  <c r="E15" i="35"/>
  <c r="E32" i="35" s="1"/>
  <c r="B15" i="35"/>
  <c r="A15" i="35"/>
  <c r="E14" i="35"/>
  <c r="B14" i="35"/>
  <c r="A14" i="35"/>
  <c r="E13" i="35"/>
  <c r="B13" i="35"/>
  <c r="A13" i="35"/>
  <c r="A8" i="35"/>
  <c r="A4" i="35"/>
  <c r="P74" i="34"/>
  <c r="L74" i="34"/>
  <c r="H74" i="34"/>
  <c r="D74" i="34"/>
  <c r="Q72" i="34"/>
  <c r="P72" i="34"/>
  <c r="O72" i="34"/>
  <c r="N72" i="34"/>
  <c r="M72" i="34"/>
  <c r="L72" i="34"/>
  <c r="K72" i="34"/>
  <c r="K74" i="34" s="1"/>
  <c r="J72" i="34"/>
  <c r="I72" i="34"/>
  <c r="H72" i="34"/>
  <c r="G72" i="34"/>
  <c r="F72" i="34"/>
  <c r="D72" i="34"/>
  <c r="C72" i="34"/>
  <c r="C74" i="34" s="1"/>
  <c r="E70" i="34"/>
  <c r="B70" i="34"/>
  <c r="A70" i="34"/>
  <c r="E69" i="34"/>
  <c r="B69" i="34"/>
  <c r="A69" i="34"/>
  <c r="E68" i="34"/>
  <c r="B68" i="34"/>
  <c r="A68" i="34"/>
  <c r="E67" i="34"/>
  <c r="B67" i="34"/>
  <c r="A67" i="34"/>
  <c r="E66" i="34"/>
  <c r="B66" i="34"/>
  <c r="A66" i="34"/>
  <c r="E65" i="34"/>
  <c r="B65" i="34"/>
  <c r="A65" i="34"/>
  <c r="E64" i="34"/>
  <c r="B64" i="34"/>
  <c r="A64" i="34"/>
  <c r="E63" i="34"/>
  <c r="B63" i="34"/>
  <c r="A63" i="34"/>
  <c r="E62" i="34"/>
  <c r="B62" i="34"/>
  <c r="A62" i="34"/>
  <c r="E61" i="34"/>
  <c r="B61" i="34"/>
  <c r="A61" i="34"/>
  <c r="E60" i="34"/>
  <c r="B60" i="34"/>
  <c r="A60" i="34"/>
  <c r="E59" i="34"/>
  <c r="B59" i="34"/>
  <c r="A59" i="34"/>
  <c r="E58" i="34"/>
  <c r="B58" i="34"/>
  <c r="A58" i="34"/>
  <c r="E57" i="34"/>
  <c r="B57" i="34"/>
  <c r="A57" i="34"/>
  <c r="E56" i="34"/>
  <c r="B56" i="34"/>
  <c r="A56" i="34"/>
  <c r="E55" i="34"/>
  <c r="B55" i="34"/>
  <c r="A55" i="34"/>
  <c r="E54" i="34"/>
  <c r="B54" i="34"/>
  <c r="A54" i="34"/>
  <c r="E53" i="34"/>
  <c r="B53" i="34"/>
  <c r="A53" i="34"/>
  <c r="E52" i="34"/>
  <c r="B52" i="34"/>
  <c r="A52" i="34"/>
  <c r="E51" i="34"/>
  <c r="B51" i="34"/>
  <c r="A51" i="34"/>
  <c r="E50" i="34"/>
  <c r="B50" i="34"/>
  <c r="A50" i="34"/>
  <c r="E49" i="34"/>
  <c r="B49" i="34"/>
  <c r="A49" i="34"/>
  <c r="E48" i="34"/>
  <c r="B48" i="34"/>
  <c r="A48" i="34"/>
  <c r="E47" i="34"/>
  <c r="B47" i="34"/>
  <c r="A47" i="34"/>
  <c r="E46" i="34"/>
  <c r="B46" i="34"/>
  <c r="A46" i="34"/>
  <c r="E45" i="34"/>
  <c r="B45" i="34"/>
  <c r="A45" i="34"/>
  <c r="E44" i="34"/>
  <c r="B44" i="34"/>
  <c r="A44" i="34"/>
  <c r="E43" i="34"/>
  <c r="B43" i="34"/>
  <c r="A43" i="34"/>
  <c r="E42" i="34"/>
  <c r="B42" i="34"/>
  <c r="A42" i="34"/>
  <c r="E41" i="34"/>
  <c r="B41" i="34"/>
  <c r="A41" i="34"/>
  <c r="E40" i="34"/>
  <c r="B40" i="34"/>
  <c r="A40" i="34"/>
  <c r="E39" i="34"/>
  <c r="B39" i="34"/>
  <c r="A39" i="34"/>
  <c r="Q32" i="34"/>
  <c r="Q74" i="34" s="1"/>
  <c r="P32" i="34"/>
  <c r="O32" i="34"/>
  <c r="O74" i="34" s="1"/>
  <c r="N32" i="34"/>
  <c r="N74" i="34" s="1"/>
  <c r="M32" i="34"/>
  <c r="M74" i="34" s="1"/>
  <c r="L32" i="34"/>
  <c r="K32" i="34"/>
  <c r="J32" i="34"/>
  <c r="J74" i="34" s="1"/>
  <c r="I32" i="34"/>
  <c r="I74" i="34" s="1"/>
  <c r="H32" i="34"/>
  <c r="G32" i="34"/>
  <c r="G74" i="34" s="1"/>
  <c r="F32" i="34"/>
  <c r="F74" i="34" s="1"/>
  <c r="D32" i="34"/>
  <c r="C32" i="34"/>
  <c r="E30" i="34"/>
  <c r="B30" i="34"/>
  <c r="A30" i="34"/>
  <c r="E29" i="34"/>
  <c r="B29" i="34"/>
  <c r="A29" i="34"/>
  <c r="E28" i="34"/>
  <c r="B28" i="34"/>
  <c r="A28" i="34"/>
  <c r="E27" i="34"/>
  <c r="B27" i="34"/>
  <c r="A27" i="34"/>
  <c r="E26" i="34"/>
  <c r="B26" i="34"/>
  <c r="A26" i="34"/>
  <c r="E25" i="34"/>
  <c r="B25" i="34"/>
  <c r="A25" i="34"/>
  <c r="E24" i="34"/>
  <c r="B24" i="34"/>
  <c r="A24" i="34"/>
  <c r="E23" i="34"/>
  <c r="B23" i="34"/>
  <c r="A23" i="34"/>
  <c r="E22" i="34"/>
  <c r="B22" i="34"/>
  <c r="A22" i="34"/>
  <c r="E21" i="34"/>
  <c r="B21" i="34"/>
  <c r="A21" i="34"/>
  <c r="E20" i="34"/>
  <c r="B20" i="34"/>
  <c r="A20" i="34"/>
  <c r="E19" i="34"/>
  <c r="B19" i="34"/>
  <c r="A19" i="34"/>
  <c r="E18" i="34"/>
  <c r="B18" i="34"/>
  <c r="A18" i="34"/>
  <c r="E17" i="34"/>
  <c r="B17" i="34"/>
  <c r="A17" i="34"/>
  <c r="E16" i="34"/>
  <c r="B16" i="34"/>
  <c r="A16" i="34"/>
  <c r="E15" i="34"/>
  <c r="B15" i="34"/>
  <c r="A15" i="34"/>
  <c r="E14" i="34"/>
  <c r="B14" i="34"/>
  <c r="A14" i="34"/>
  <c r="E13" i="34"/>
  <c r="E32" i="34" s="1"/>
  <c r="B13" i="34"/>
  <c r="A13" i="34"/>
  <c r="A8" i="34"/>
  <c r="A4" i="34"/>
  <c r="Q74" i="33"/>
  <c r="M74" i="33"/>
  <c r="K74" i="33"/>
  <c r="I74" i="33"/>
  <c r="C74" i="33"/>
  <c r="Q72" i="33"/>
  <c r="P72" i="33"/>
  <c r="P74" i="33" s="1"/>
  <c r="O72" i="33"/>
  <c r="N72" i="33"/>
  <c r="M72" i="33"/>
  <c r="L72" i="33"/>
  <c r="K72" i="33"/>
  <c r="J72" i="33"/>
  <c r="I72" i="33"/>
  <c r="H72" i="33"/>
  <c r="H74" i="33" s="1"/>
  <c r="G72" i="33"/>
  <c r="F72" i="33"/>
  <c r="D72" i="33"/>
  <c r="C72" i="33"/>
  <c r="E70" i="33"/>
  <c r="B70" i="33"/>
  <c r="A70" i="33"/>
  <c r="E69" i="33"/>
  <c r="B69" i="33"/>
  <c r="A69" i="33"/>
  <c r="E68" i="33"/>
  <c r="B68" i="33"/>
  <c r="A68" i="33"/>
  <c r="E67" i="33"/>
  <c r="B67" i="33"/>
  <c r="A67" i="33"/>
  <c r="E66" i="33"/>
  <c r="B66" i="33"/>
  <c r="A66" i="33"/>
  <c r="E65" i="33"/>
  <c r="B65" i="33"/>
  <c r="A65" i="33"/>
  <c r="E64" i="33"/>
  <c r="B64" i="33"/>
  <c r="A64" i="33"/>
  <c r="E63" i="33"/>
  <c r="B63" i="33"/>
  <c r="A63" i="33"/>
  <c r="E62" i="33"/>
  <c r="B62" i="33"/>
  <c r="A62" i="33"/>
  <c r="E61" i="33"/>
  <c r="B61" i="33"/>
  <c r="A61" i="33"/>
  <c r="E60" i="33"/>
  <c r="B60" i="33"/>
  <c r="A60" i="33"/>
  <c r="E59" i="33"/>
  <c r="B59" i="33"/>
  <c r="A59" i="33"/>
  <c r="E58" i="33"/>
  <c r="B58" i="33"/>
  <c r="A58" i="33"/>
  <c r="E57" i="33"/>
  <c r="B57" i="33"/>
  <c r="A57" i="33"/>
  <c r="E56" i="33"/>
  <c r="B56" i="33"/>
  <c r="A56" i="33"/>
  <c r="E55" i="33"/>
  <c r="B55" i="33"/>
  <c r="A55" i="33"/>
  <c r="E54" i="33"/>
  <c r="B54" i="33"/>
  <c r="A54" i="33"/>
  <c r="E53" i="33"/>
  <c r="B53" i="33"/>
  <c r="A53" i="33"/>
  <c r="E52" i="33"/>
  <c r="B52" i="33"/>
  <c r="A52" i="33"/>
  <c r="E51" i="33"/>
  <c r="B51" i="33"/>
  <c r="A51" i="33"/>
  <c r="E50" i="33"/>
  <c r="B50" i="33"/>
  <c r="A50" i="33"/>
  <c r="E49" i="33"/>
  <c r="B49" i="33"/>
  <c r="A49" i="33"/>
  <c r="E48" i="33"/>
  <c r="B48" i="33"/>
  <c r="A48" i="33"/>
  <c r="E47" i="33"/>
  <c r="B47" i="33"/>
  <c r="A47" i="33"/>
  <c r="E46" i="33"/>
  <c r="B46" i="33"/>
  <c r="A46" i="33"/>
  <c r="E45" i="33"/>
  <c r="B45" i="33"/>
  <c r="A45" i="33"/>
  <c r="E44" i="33"/>
  <c r="B44" i="33"/>
  <c r="A44" i="33"/>
  <c r="E43" i="33"/>
  <c r="B43" i="33"/>
  <c r="A43" i="33"/>
  <c r="E42" i="33"/>
  <c r="B42" i="33"/>
  <c r="A42" i="33"/>
  <c r="E41" i="33"/>
  <c r="B41" i="33"/>
  <c r="A41" i="33"/>
  <c r="E40" i="33"/>
  <c r="B40" i="33"/>
  <c r="A40" i="33"/>
  <c r="E39" i="33"/>
  <c r="E72" i="33" s="1"/>
  <c r="B39" i="33"/>
  <c r="A39" i="33"/>
  <c r="Q32" i="33"/>
  <c r="P32" i="33"/>
  <c r="O32" i="33"/>
  <c r="O74" i="33" s="1"/>
  <c r="N32" i="33"/>
  <c r="N74" i="33" s="1"/>
  <c r="M32" i="33"/>
  <c r="L32" i="33"/>
  <c r="L74" i="33" s="1"/>
  <c r="K32" i="33"/>
  <c r="J32" i="33"/>
  <c r="J74" i="33" s="1"/>
  <c r="I32" i="33"/>
  <c r="H32" i="33"/>
  <c r="G32" i="33"/>
  <c r="G74" i="33" s="1"/>
  <c r="F32" i="33"/>
  <c r="F74" i="33" s="1"/>
  <c r="D32" i="33"/>
  <c r="D74" i="33" s="1"/>
  <c r="C32" i="33"/>
  <c r="E30" i="33"/>
  <c r="B30" i="33"/>
  <c r="A30" i="33"/>
  <c r="E29" i="33"/>
  <c r="B29" i="33"/>
  <c r="A29" i="33"/>
  <c r="E28" i="33"/>
  <c r="B28" i="33"/>
  <c r="A28" i="33"/>
  <c r="E27" i="33"/>
  <c r="B27" i="33"/>
  <c r="A27" i="33"/>
  <c r="E26" i="33"/>
  <c r="B26" i="33"/>
  <c r="A26" i="33"/>
  <c r="E25" i="33"/>
  <c r="B25" i="33"/>
  <c r="A25" i="33"/>
  <c r="E24" i="33"/>
  <c r="B24" i="33"/>
  <c r="A24" i="33"/>
  <c r="E23" i="33"/>
  <c r="B23" i="33"/>
  <c r="A23" i="33"/>
  <c r="E22" i="33"/>
  <c r="B22" i="33"/>
  <c r="A22" i="33"/>
  <c r="E21" i="33"/>
  <c r="B21" i="33"/>
  <c r="A21" i="33"/>
  <c r="E20" i="33"/>
  <c r="B20" i="33"/>
  <c r="A20" i="33"/>
  <c r="E19" i="33"/>
  <c r="B19" i="33"/>
  <c r="A19" i="33"/>
  <c r="E18" i="33"/>
  <c r="B18" i="33"/>
  <c r="A18" i="33"/>
  <c r="E17" i="33"/>
  <c r="B17" i="33"/>
  <c r="A17" i="33"/>
  <c r="E16" i="33"/>
  <c r="B16" i="33"/>
  <c r="A16" i="33"/>
  <c r="E15" i="33"/>
  <c r="B15" i="33"/>
  <c r="A15" i="33"/>
  <c r="E14" i="33"/>
  <c r="B14" i="33"/>
  <c r="A14" i="33"/>
  <c r="E13" i="33"/>
  <c r="E32" i="33" s="1"/>
  <c r="B13" i="33"/>
  <c r="A13" i="33"/>
  <c r="A8" i="33"/>
  <c r="A4" i="33"/>
  <c r="P74" i="32"/>
  <c r="N74" i="32"/>
  <c r="J74" i="32"/>
  <c r="H74" i="32"/>
  <c r="F74" i="32"/>
  <c r="Q72" i="32"/>
  <c r="P72" i="32"/>
  <c r="O72" i="32"/>
  <c r="N72" i="32"/>
  <c r="M72" i="32"/>
  <c r="M74" i="32" s="1"/>
  <c r="L72" i="32"/>
  <c r="K72" i="32"/>
  <c r="J72" i="32"/>
  <c r="I72" i="32"/>
  <c r="H72" i="32"/>
  <c r="G72" i="32"/>
  <c r="F72" i="32"/>
  <c r="D72" i="32"/>
  <c r="C72" i="32"/>
  <c r="E70" i="32"/>
  <c r="B70" i="32"/>
  <c r="A70" i="32"/>
  <c r="E69" i="32"/>
  <c r="B69" i="32"/>
  <c r="A69" i="32"/>
  <c r="E68" i="32"/>
  <c r="B68" i="32"/>
  <c r="A68" i="32"/>
  <c r="E67" i="32"/>
  <c r="B67" i="32"/>
  <c r="A67" i="32"/>
  <c r="E66" i="32"/>
  <c r="B66" i="32"/>
  <c r="A66" i="32"/>
  <c r="E65" i="32"/>
  <c r="B65" i="32"/>
  <c r="A65" i="32"/>
  <c r="E64" i="32"/>
  <c r="B64" i="32"/>
  <c r="A64" i="32"/>
  <c r="E63" i="32"/>
  <c r="B63" i="32"/>
  <c r="A63" i="32"/>
  <c r="E62" i="32"/>
  <c r="B62" i="32"/>
  <c r="A62" i="32"/>
  <c r="E61" i="32"/>
  <c r="B61" i="32"/>
  <c r="A61" i="32"/>
  <c r="E60" i="32"/>
  <c r="B60" i="32"/>
  <c r="A60" i="32"/>
  <c r="E59" i="32"/>
  <c r="B59" i="32"/>
  <c r="A59" i="32"/>
  <c r="E58" i="32"/>
  <c r="B58" i="32"/>
  <c r="A58" i="32"/>
  <c r="E57" i="32"/>
  <c r="B57" i="32"/>
  <c r="A57" i="32"/>
  <c r="E56" i="32"/>
  <c r="B56" i="32"/>
  <c r="A56" i="32"/>
  <c r="E55" i="32"/>
  <c r="B55" i="32"/>
  <c r="A55" i="32"/>
  <c r="E54" i="32"/>
  <c r="B54" i="32"/>
  <c r="A54" i="32"/>
  <c r="E53" i="32"/>
  <c r="B53" i="32"/>
  <c r="A53" i="32"/>
  <c r="E52" i="32"/>
  <c r="B52" i="32"/>
  <c r="A52" i="32"/>
  <c r="E51" i="32"/>
  <c r="B51" i="32"/>
  <c r="A51" i="32"/>
  <c r="E50" i="32"/>
  <c r="B50" i="32"/>
  <c r="A50" i="32"/>
  <c r="E49" i="32"/>
  <c r="B49" i="32"/>
  <c r="A49" i="32"/>
  <c r="E48" i="32"/>
  <c r="B48" i="32"/>
  <c r="A48" i="32"/>
  <c r="E47" i="32"/>
  <c r="B47" i="32"/>
  <c r="A47" i="32"/>
  <c r="E46" i="32"/>
  <c r="B46" i="32"/>
  <c r="A46" i="32"/>
  <c r="E45" i="32"/>
  <c r="B45" i="32"/>
  <c r="A45" i="32"/>
  <c r="E44" i="32"/>
  <c r="B44" i="32"/>
  <c r="A44" i="32"/>
  <c r="E43" i="32"/>
  <c r="B43" i="32"/>
  <c r="A43" i="32"/>
  <c r="E42" i="32"/>
  <c r="B42" i="32"/>
  <c r="A42" i="32"/>
  <c r="E41" i="32"/>
  <c r="B41" i="32"/>
  <c r="A41" i="32"/>
  <c r="E40" i="32"/>
  <c r="B40" i="32"/>
  <c r="A40" i="32"/>
  <c r="E39" i="32"/>
  <c r="E72" i="32" s="1"/>
  <c r="B39" i="32"/>
  <c r="A39" i="32"/>
  <c r="Q32" i="32"/>
  <c r="Q74" i="32" s="1"/>
  <c r="P32" i="32"/>
  <c r="O32" i="32"/>
  <c r="O74" i="32" s="1"/>
  <c r="N32" i="32"/>
  <c r="M32" i="32"/>
  <c r="L32" i="32"/>
  <c r="L74" i="32" s="1"/>
  <c r="K32" i="32"/>
  <c r="K74" i="32" s="1"/>
  <c r="J32" i="32"/>
  <c r="I32" i="32"/>
  <c r="I74" i="32" s="1"/>
  <c r="H32" i="32"/>
  <c r="G32" i="32"/>
  <c r="G74" i="32" s="1"/>
  <c r="F32" i="32"/>
  <c r="D32" i="32"/>
  <c r="D74" i="32" s="1"/>
  <c r="C32" i="32"/>
  <c r="C74" i="32" s="1"/>
  <c r="E30" i="32"/>
  <c r="B30" i="32"/>
  <c r="A30" i="32"/>
  <c r="E29" i="32"/>
  <c r="B29" i="32"/>
  <c r="A29" i="32"/>
  <c r="E28" i="32"/>
  <c r="B28" i="32"/>
  <c r="A28" i="32"/>
  <c r="E27" i="32"/>
  <c r="B27" i="32"/>
  <c r="A27" i="32"/>
  <c r="E26" i="32"/>
  <c r="B26" i="32"/>
  <c r="A26" i="32"/>
  <c r="E25" i="32"/>
  <c r="B25" i="32"/>
  <c r="A25" i="32"/>
  <c r="E24" i="32"/>
  <c r="B24" i="32"/>
  <c r="A24" i="32"/>
  <c r="E23" i="32"/>
  <c r="B23" i="32"/>
  <c r="A23" i="32"/>
  <c r="E22" i="32"/>
  <c r="B22" i="32"/>
  <c r="A22" i="32"/>
  <c r="E21" i="32"/>
  <c r="B21" i="32"/>
  <c r="A21" i="32"/>
  <c r="E20" i="32"/>
  <c r="B20" i="32"/>
  <c r="A20" i="32"/>
  <c r="E19" i="32"/>
  <c r="B19" i="32"/>
  <c r="A19" i="32"/>
  <c r="E18" i="32"/>
  <c r="B18" i="32"/>
  <c r="A18" i="32"/>
  <c r="E17" i="32"/>
  <c r="B17" i="32"/>
  <c r="A17" i="32"/>
  <c r="E16" i="32"/>
  <c r="B16" i="32"/>
  <c r="A16" i="32"/>
  <c r="E15" i="32"/>
  <c r="B15" i="32"/>
  <c r="A15" i="32"/>
  <c r="E14" i="32"/>
  <c r="B14" i="32"/>
  <c r="A14" i="32"/>
  <c r="E13" i="32"/>
  <c r="B13" i="32"/>
  <c r="A13" i="32"/>
  <c r="A8" i="32"/>
  <c r="A4" i="32"/>
  <c r="O74" i="31"/>
  <c r="M74" i="31"/>
  <c r="K74" i="31"/>
  <c r="G74" i="31"/>
  <c r="C74" i="31"/>
  <c r="Q72" i="31"/>
  <c r="P72" i="31"/>
  <c r="O72" i="31"/>
  <c r="N72" i="31"/>
  <c r="M72" i="31"/>
  <c r="L72" i="31"/>
  <c r="K72" i="31"/>
  <c r="J72" i="31"/>
  <c r="J74" i="31" s="1"/>
  <c r="I72" i="31"/>
  <c r="H72" i="31"/>
  <c r="G72" i="31"/>
  <c r="F72" i="31"/>
  <c r="D72" i="31"/>
  <c r="C72" i="31"/>
  <c r="E70" i="31"/>
  <c r="B70" i="31"/>
  <c r="A70" i="31"/>
  <c r="E69" i="31"/>
  <c r="B69" i="31"/>
  <c r="A69" i="31"/>
  <c r="E68" i="31"/>
  <c r="B68" i="31"/>
  <c r="A68" i="31"/>
  <c r="E67" i="31"/>
  <c r="B67" i="31"/>
  <c r="A67" i="31"/>
  <c r="E66" i="31"/>
  <c r="B66" i="31"/>
  <c r="A66" i="31"/>
  <c r="E65" i="31"/>
  <c r="B65" i="31"/>
  <c r="A65" i="31"/>
  <c r="E64" i="31"/>
  <c r="B64" i="31"/>
  <c r="A64" i="31"/>
  <c r="E63" i="31"/>
  <c r="B63" i="31"/>
  <c r="A63" i="31"/>
  <c r="E62" i="31"/>
  <c r="B62" i="31"/>
  <c r="A62" i="31"/>
  <c r="E61" i="31"/>
  <c r="B61" i="31"/>
  <c r="A61" i="31"/>
  <c r="E60" i="31"/>
  <c r="B60" i="31"/>
  <c r="A60" i="31"/>
  <c r="E59" i="31"/>
  <c r="B59" i="31"/>
  <c r="A59" i="31"/>
  <c r="E58" i="31"/>
  <c r="B58" i="31"/>
  <c r="A58" i="31"/>
  <c r="E57" i="31"/>
  <c r="B57" i="31"/>
  <c r="A57" i="31"/>
  <c r="E56" i="31"/>
  <c r="B56" i="31"/>
  <c r="A56" i="31"/>
  <c r="E55" i="31"/>
  <c r="B55" i="31"/>
  <c r="A55" i="31"/>
  <c r="E54" i="31"/>
  <c r="B54" i="31"/>
  <c r="A54" i="31"/>
  <c r="E53" i="31"/>
  <c r="B53" i="31"/>
  <c r="A53" i="31"/>
  <c r="E52" i="31"/>
  <c r="B52" i="31"/>
  <c r="A52" i="31"/>
  <c r="E51" i="31"/>
  <c r="B51" i="31"/>
  <c r="A51" i="31"/>
  <c r="E50" i="31"/>
  <c r="B50" i="31"/>
  <c r="A50" i="31"/>
  <c r="E49" i="31"/>
  <c r="B49" i="31"/>
  <c r="A49" i="31"/>
  <c r="E48" i="31"/>
  <c r="B48" i="31"/>
  <c r="A48" i="31"/>
  <c r="E47" i="31"/>
  <c r="B47" i="31"/>
  <c r="A47" i="31"/>
  <c r="E46" i="31"/>
  <c r="B46" i="31"/>
  <c r="A46" i="31"/>
  <c r="E45" i="31"/>
  <c r="B45" i="31"/>
  <c r="A45" i="31"/>
  <c r="E44" i="31"/>
  <c r="B44" i="31"/>
  <c r="A44" i="31"/>
  <c r="E43" i="31"/>
  <c r="B43" i="31"/>
  <c r="A43" i="31"/>
  <c r="E42" i="31"/>
  <c r="B42" i="31"/>
  <c r="A42" i="31"/>
  <c r="E41" i="31"/>
  <c r="B41" i="31"/>
  <c r="A41" i="31"/>
  <c r="E40" i="31"/>
  <c r="B40" i="31"/>
  <c r="A40" i="31"/>
  <c r="E39" i="31"/>
  <c r="B39" i="31"/>
  <c r="A39" i="31"/>
  <c r="Q32" i="31"/>
  <c r="Q74" i="31" s="1"/>
  <c r="P32" i="31"/>
  <c r="P74" i="31" s="1"/>
  <c r="O32" i="31"/>
  <c r="N32" i="31"/>
  <c r="N74" i="31" s="1"/>
  <c r="M32" i="31"/>
  <c r="L32" i="31"/>
  <c r="L74" i="31" s="1"/>
  <c r="K32" i="31"/>
  <c r="J32" i="31"/>
  <c r="I32" i="31"/>
  <c r="I74" i="31" s="1"/>
  <c r="H32" i="31"/>
  <c r="H74" i="31" s="1"/>
  <c r="G32" i="31"/>
  <c r="F32" i="31"/>
  <c r="F74" i="31" s="1"/>
  <c r="D32" i="31"/>
  <c r="D74" i="31" s="1"/>
  <c r="C32" i="31"/>
  <c r="E30" i="31"/>
  <c r="B30" i="31"/>
  <c r="A30" i="31"/>
  <c r="E29" i="31"/>
  <c r="B29" i="31"/>
  <c r="A29" i="31"/>
  <c r="E28" i="31"/>
  <c r="B28" i="31"/>
  <c r="A28" i="31"/>
  <c r="E27" i="31"/>
  <c r="B27" i="31"/>
  <c r="A27" i="31"/>
  <c r="E26" i="31"/>
  <c r="B26" i="31"/>
  <c r="A26" i="31"/>
  <c r="E25" i="31"/>
  <c r="B25" i="31"/>
  <c r="A25" i="31"/>
  <c r="E24" i="31"/>
  <c r="B24" i="31"/>
  <c r="A24" i="31"/>
  <c r="E23" i="31"/>
  <c r="B23" i="31"/>
  <c r="A23" i="31"/>
  <c r="E22" i="31"/>
  <c r="B22" i="31"/>
  <c r="A22" i="31"/>
  <c r="E21" i="31"/>
  <c r="B21" i="31"/>
  <c r="A21" i="31"/>
  <c r="E20" i="31"/>
  <c r="B20" i="31"/>
  <c r="A20" i="31"/>
  <c r="E19" i="31"/>
  <c r="B19" i="31"/>
  <c r="A19" i="31"/>
  <c r="E18" i="31"/>
  <c r="B18" i="31"/>
  <c r="A18" i="31"/>
  <c r="E17" i="31"/>
  <c r="B17" i="31"/>
  <c r="A17" i="31"/>
  <c r="E16" i="31"/>
  <c r="B16" i="31"/>
  <c r="A16" i="31"/>
  <c r="E15" i="31"/>
  <c r="B15" i="31"/>
  <c r="A15" i="31"/>
  <c r="E14" i="31"/>
  <c r="B14" i="31"/>
  <c r="A14" i="31"/>
  <c r="E13" i="31"/>
  <c r="B13" i="31"/>
  <c r="A13" i="31"/>
  <c r="A8" i="31"/>
  <c r="A4" i="31"/>
  <c r="P74" i="30"/>
  <c r="L74" i="30"/>
  <c r="K74" i="30"/>
  <c r="H74" i="30"/>
  <c r="D74" i="30"/>
  <c r="C74" i="30"/>
  <c r="Q72" i="30"/>
  <c r="P72" i="30"/>
  <c r="O72" i="30"/>
  <c r="O74" i="30" s="1"/>
  <c r="N72" i="30"/>
  <c r="M72" i="30"/>
  <c r="L72" i="30"/>
  <c r="K72" i="30"/>
  <c r="J72" i="30"/>
  <c r="J74" i="30" s="1"/>
  <c r="I72" i="30"/>
  <c r="H72" i="30"/>
  <c r="G72" i="30"/>
  <c r="G74" i="30" s="1"/>
  <c r="F72" i="30"/>
  <c r="D72" i="30"/>
  <c r="C72" i="30"/>
  <c r="E70" i="30"/>
  <c r="B70" i="30"/>
  <c r="A70" i="30"/>
  <c r="E69" i="30"/>
  <c r="B69" i="30"/>
  <c r="A69" i="30"/>
  <c r="E68" i="30"/>
  <c r="B68" i="30"/>
  <c r="A68" i="30"/>
  <c r="E67" i="30"/>
  <c r="B67" i="30"/>
  <c r="A67" i="30"/>
  <c r="E66" i="30"/>
  <c r="B66" i="30"/>
  <c r="A66" i="30"/>
  <c r="E65" i="30"/>
  <c r="B65" i="30"/>
  <c r="A65" i="30"/>
  <c r="E64" i="30"/>
  <c r="B64" i="30"/>
  <c r="A64" i="30"/>
  <c r="E63" i="30"/>
  <c r="B63" i="30"/>
  <c r="A63" i="30"/>
  <c r="E62" i="30"/>
  <c r="B62" i="30"/>
  <c r="A62" i="30"/>
  <c r="E61" i="30"/>
  <c r="B61" i="30"/>
  <c r="A61" i="30"/>
  <c r="E60" i="30"/>
  <c r="B60" i="30"/>
  <c r="A60" i="30"/>
  <c r="E59" i="30"/>
  <c r="B59" i="30"/>
  <c r="A59" i="30"/>
  <c r="E58" i="30"/>
  <c r="B58" i="30"/>
  <c r="A58" i="30"/>
  <c r="E57" i="30"/>
  <c r="B57" i="30"/>
  <c r="A57" i="30"/>
  <c r="E56" i="30"/>
  <c r="B56" i="30"/>
  <c r="A56" i="30"/>
  <c r="E55" i="30"/>
  <c r="B55" i="30"/>
  <c r="A55" i="30"/>
  <c r="E54" i="30"/>
  <c r="B54" i="30"/>
  <c r="A54" i="30"/>
  <c r="E53" i="30"/>
  <c r="B53" i="30"/>
  <c r="A53" i="30"/>
  <c r="E52" i="30"/>
  <c r="B52" i="30"/>
  <c r="A52" i="30"/>
  <c r="E51" i="30"/>
  <c r="B51" i="30"/>
  <c r="A51" i="30"/>
  <c r="E50" i="30"/>
  <c r="B50" i="30"/>
  <c r="A50" i="30"/>
  <c r="E49" i="30"/>
  <c r="B49" i="30"/>
  <c r="A49" i="30"/>
  <c r="E48" i="30"/>
  <c r="B48" i="30"/>
  <c r="A48" i="30"/>
  <c r="E47" i="30"/>
  <c r="B47" i="30"/>
  <c r="A47" i="30"/>
  <c r="E46" i="30"/>
  <c r="B46" i="30"/>
  <c r="A46" i="30"/>
  <c r="E45" i="30"/>
  <c r="B45" i="30"/>
  <c r="A45" i="30"/>
  <c r="E44" i="30"/>
  <c r="B44" i="30"/>
  <c r="A44" i="30"/>
  <c r="E43" i="30"/>
  <c r="B43" i="30"/>
  <c r="A43" i="30"/>
  <c r="E42" i="30"/>
  <c r="B42" i="30"/>
  <c r="A42" i="30"/>
  <c r="E41" i="30"/>
  <c r="B41" i="30"/>
  <c r="A41" i="30"/>
  <c r="E40" i="30"/>
  <c r="B40" i="30"/>
  <c r="A40" i="30"/>
  <c r="E39" i="30"/>
  <c r="B39" i="30"/>
  <c r="A39" i="30"/>
  <c r="Q32" i="30"/>
  <c r="Q74" i="30" s="1"/>
  <c r="P32" i="30"/>
  <c r="O32" i="30"/>
  <c r="N32" i="30"/>
  <c r="M32" i="30"/>
  <c r="M74" i="30" s="1"/>
  <c r="L32" i="30"/>
  <c r="K32" i="30"/>
  <c r="J32" i="30"/>
  <c r="I32" i="30"/>
  <c r="I74" i="30" s="1"/>
  <c r="H32" i="30"/>
  <c r="G32" i="30"/>
  <c r="F32" i="30"/>
  <c r="D32" i="30"/>
  <c r="C32" i="30"/>
  <c r="E30" i="30"/>
  <c r="B30" i="30"/>
  <c r="A30" i="30"/>
  <c r="E29" i="30"/>
  <c r="B29" i="30"/>
  <c r="A29" i="30"/>
  <c r="E28" i="30"/>
  <c r="B28" i="30"/>
  <c r="A28" i="30"/>
  <c r="E27" i="30"/>
  <c r="B27" i="30"/>
  <c r="A27" i="30"/>
  <c r="E26" i="30"/>
  <c r="B26" i="30"/>
  <c r="A26" i="30"/>
  <c r="E25" i="30"/>
  <c r="B25" i="30"/>
  <c r="A25" i="30"/>
  <c r="E24" i="30"/>
  <c r="B24" i="30"/>
  <c r="A24" i="30"/>
  <c r="E23" i="30"/>
  <c r="B23" i="30"/>
  <c r="A23" i="30"/>
  <c r="E22" i="30"/>
  <c r="B22" i="30"/>
  <c r="A22" i="30"/>
  <c r="E21" i="30"/>
  <c r="B21" i="30"/>
  <c r="A21" i="30"/>
  <c r="E20" i="30"/>
  <c r="B20" i="30"/>
  <c r="A20" i="30"/>
  <c r="E19" i="30"/>
  <c r="B19" i="30"/>
  <c r="A19" i="30"/>
  <c r="E18" i="30"/>
  <c r="B18" i="30"/>
  <c r="A18" i="30"/>
  <c r="E17" i="30"/>
  <c r="B17" i="30"/>
  <c r="A17" i="30"/>
  <c r="E16" i="30"/>
  <c r="B16" i="30"/>
  <c r="A16" i="30"/>
  <c r="E15" i="30"/>
  <c r="E32" i="30" s="1"/>
  <c r="B15" i="30"/>
  <c r="A15" i="30"/>
  <c r="E14" i="30"/>
  <c r="B14" i="30"/>
  <c r="A14" i="30"/>
  <c r="E13" i="30"/>
  <c r="B13" i="30"/>
  <c r="A13" i="30"/>
  <c r="A8" i="30"/>
  <c r="A4" i="30"/>
  <c r="P74" i="29"/>
  <c r="M74" i="29"/>
  <c r="H74" i="29"/>
  <c r="G74" i="29"/>
  <c r="D74" i="29"/>
  <c r="Q72" i="29"/>
  <c r="P72" i="29"/>
  <c r="O72" i="29"/>
  <c r="O74" i="29" s="1"/>
  <c r="N72" i="29"/>
  <c r="M72" i="29"/>
  <c r="L72" i="29"/>
  <c r="L74" i="29" s="1"/>
  <c r="K72" i="29"/>
  <c r="K74" i="29" s="1"/>
  <c r="J72" i="29"/>
  <c r="I72" i="29"/>
  <c r="H72" i="29"/>
  <c r="F72" i="29"/>
  <c r="D72" i="29"/>
  <c r="C72" i="29"/>
  <c r="C74" i="29" s="1"/>
  <c r="E70" i="29"/>
  <c r="B70" i="29"/>
  <c r="A70" i="29"/>
  <c r="E69" i="29"/>
  <c r="B69" i="29"/>
  <c r="A69" i="29"/>
  <c r="E68" i="29"/>
  <c r="B68" i="29"/>
  <c r="A68" i="29"/>
  <c r="E67" i="29"/>
  <c r="B67" i="29"/>
  <c r="A67" i="29"/>
  <c r="E66" i="29"/>
  <c r="B66" i="29"/>
  <c r="A66" i="29"/>
  <c r="E65" i="29"/>
  <c r="B65" i="29"/>
  <c r="A65" i="29"/>
  <c r="E64" i="29"/>
  <c r="B64" i="29"/>
  <c r="A64" i="29"/>
  <c r="E63" i="29"/>
  <c r="B63" i="29"/>
  <c r="A63" i="29"/>
  <c r="E62" i="29"/>
  <c r="B62" i="29"/>
  <c r="A62" i="29"/>
  <c r="E61" i="29"/>
  <c r="B61" i="29"/>
  <c r="A61" i="29"/>
  <c r="B60" i="29"/>
  <c r="A60" i="29"/>
  <c r="B59" i="29"/>
  <c r="A59" i="29"/>
  <c r="B58" i="29"/>
  <c r="A58" i="29"/>
  <c r="B57" i="29"/>
  <c r="A57" i="29"/>
  <c r="E56" i="29"/>
  <c r="B56" i="29"/>
  <c r="A56" i="29"/>
  <c r="E55" i="29"/>
  <c r="B55" i="29"/>
  <c r="A55" i="29"/>
  <c r="E54" i="29"/>
  <c r="B54" i="29"/>
  <c r="A54" i="29"/>
  <c r="E53" i="29"/>
  <c r="B53" i="29"/>
  <c r="A53" i="29"/>
  <c r="E52" i="29"/>
  <c r="B52" i="29"/>
  <c r="A52" i="29"/>
  <c r="B51" i="29"/>
  <c r="A51" i="29"/>
  <c r="E50" i="29"/>
  <c r="B50" i="29"/>
  <c r="A50" i="29"/>
  <c r="E49" i="29"/>
  <c r="B49" i="29"/>
  <c r="A49" i="29"/>
  <c r="E48" i="29"/>
  <c r="B48" i="29"/>
  <c r="A48" i="29"/>
  <c r="E47" i="29"/>
  <c r="B47" i="29"/>
  <c r="A47" i="29"/>
  <c r="E46" i="29"/>
  <c r="B46" i="29"/>
  <c r="A46" i="29"/>
  <c r="E45" i="29"/>
  <c r="B45" i="29"/>
  <c r="A45" i="29"/>
  <c r="E44" i="29"/>
  <c r="B44" i="29"/>
  <c r="A44" i="29"/>
  <c r="B43" i="29"/>
  <c r="A43" i="29"/>
  <c r="B42" i="29"/>
  <c r="A42" i="29"/>
  <c r="B41" i="29"/>
  <c r="A41" i="29"/>
  <c r="E40" i="29"/>
  <c r="B40" i="29"/>
  <c r="A40" i="29"/>
  <c r="E39" i="29"/>
  <c r="B39" i="29"/>
  <c r="A39" i="29"/>
  <c r="Q32" i="29"/>
  <c r="Q74" i="29" s="1"/>
  <c r="P32" i="29"/>
  <c r="O32" i="29"/>
  <c r="N32" i="29"/>
  <c r="N74" i="29" s="1"/>
  <c r="M32" i="29"/>
  <c r="L32" i="29"/>
  <c r="K32" i="29"/>
  <c r="J32" i="29"/>
  <c r="J74" i="29" s="1"/>
  <c r="I32" i="29"/>
  <c r="I74" i="29" s="1"/>
  <c r="H32" i="29"/>
  <c r="G32" i="29"/>
  <c r="F32" i="29"/>
  <c r="F74" i="29" s="1"/>
  <c r="D32" i="29"/>
  <c r="C32" i="29"/>
  <c r="E30" i="29"/>
  <c r="B30" i="29"/>
  <c r="A30" i="29"/>
  <c r="E29" i="29"/>
  <c r="B29" i="29"/>
  <c r="A29" i="29"/>
  <c r="E28" i="29"/>
  <c r="B28" i="29"/>
  <c r="A28" i="29"/>
  <c r="E27" i="29"/>
  <c r="B27" i="29"/>
  <c r="A27" i="29"/>
  <c r="E26" i="29"/>
  <c r="B26" i="29"/>
  <c r="A26" i="29"/>
  <c r="E25" i="29"/>
  <c r="B25" i="29"/>
  <c r="A25" i="29"/>
  <c r="E24" i="29"/>
  <c r="B24" i="29"/>
  <c r="A24" i="29"/>
  <c r="B23" i="29"/>
  <c r="A23" i="29"/>
  <c r="E22" i="29"/>
  <c r="B22" i="29"/>
  <c r="A22" i="29"/>
  <c r="B21" i="29"/>
  <c r="A21" i="29"/>
  <c r="E20" i="29"/>
  <c r="B20" i="29"/>
  <c r="A20" i="29"/>
  <c r="E19" i="29"/>
  <c r="B19" i="29"/>
  <c r="A19" i="29"/>
  <c r="E18" i="29"/>
  <c r="B18" i="29"/>
  <c r="A18" i="29"/>
  <c r="E17" i="29"/>
  <c r="B17" i="29"/>
  <c r="A17" i="29"/>
  <c r="E16" i="29"/>
  <c r="B16" i="29"/>
  <c r="A16" i="29"/>
  <c r="B15" i="29"/>
  <c r="A15" i="29"/>
  <c r="E14" i="29"/>
  <c r="B14" i="29"/>
  <c r="A14" i="29"/>
  <c r="E13" i="29"/>
  <c r="E32" i="29" s="1"/>
  <c r="B13" i="29"/>
  <c r="A13" i="29"/>
  <c r="A8" i="29"/>
  <c r="A4" i="29"/>
  <c r="Q74" i="28"/>
  <c r="N74" i="28"/>
  <c r="I74" i="28"/>
  <c r="F74" i="28"/>
  <c r="Q72" i="28"/>
  <c r="P72" i="28"/>
  <c r="P74" i="28" s="1"/>
  <c r="O72" i="28"/>
  <c r="N72" i="28"/>
  <c r="M72" i="28"/>
  <c r="M74" i="28" s="1"/>
  <c r="L72" i="28"/>
  <c r="K72" i="28"/>
  <c r="J72" i="28"/>
  <c r="J74" i="28" s="1"/>
  <c r="I72" i="28"/>
  <c r="H72" i="28"/>
  <c r="H74" i="28" s="1"/>
  <c r="G72" i="28"/>
  <c r="F72" i="28"/>
  <c r="D72" i="28"/>
  <c r="C72" i="28"/>
  <c r="E70" i="28"/>
  <c r="B70" i="28"/>
  <c r="A70" i="28"/>
  <c r="E69" i="28"/>
  <c r="B69" i="28"/>
  <c r="A69" i="28"/>
  <c r="E68" i="28"/>
  <c r="B68" i="28"/>
  <c r="A68" i="28"/>
  <c r="E67" i="28"/>
  <c r="B67" i="28"/>
  <c r="A67" i="28"/>
  <c r="E66" i="28"/>
  <c r="B66" i="28"/>
  <c r="A66" i="28"/>
  <c r="E65" i="28"/>
  <c r="B65" i="28"/>
  <c r="A65" i="28"/>
  <c r="E64" i="28"/>
  <c r="B64" i="28"/>
  <c r="A64" i="28"/>
  <c r="E63" i="28"/>
  <c r="B63" i="28"/>
  <c r="A63" i="28"/>
  <c r="E62" i="28"/>
  <c r="B62" i="28"/>
  <c r="A62" i="28"/>
  <c r="E61" i="28"/>
  <c r="B61" i="28"/>
  <c r="A61" i="28"/>
  <c r="E60" i="28"/>
  <c r="B60" i="28"/>
  <c r="A60" i="28"/>
  <c r="E59" i="28"/>
  <c r="B59" i="28"/>
  <c r="A59" i="28"/>
  <c r="E58" i="28"/>
  <c r="B58" i="28"/>
  <c r="A58" i="28"/>
  <c r="E57" i="28"/>
  <c r="B57" i="28"/>
  <c r="A57" i="28"/>
  <c r="E56" i="28"/>
  <c r="B56" i="28"/>
  <c r="A56" i="28"/>
  <c r="E55" i="28"/>
  <c r="B55" i="28"/>
  <c r="A55" i="28"/>
  <c r="E54" i="28"/>
  <c r="B54" i="28"/>
  <c r="A54" i="28"/>
  <c r="E53" i="28"/>
  <c r="B53" i="28"/>
  <c r="A53" i="28"/>
  <c r="E52" i="28"/>
  <c r="B52" i="28"/>
  <c r="A52" i="28"/>
  <c r="E51" i="28"/>
  <c r="B51" i="28"/>
  <c r="A51" i="28"/>
  <c r="E50" i="28"/>
  <c r="B50" i="28"/>
  <c r="A50" i="28"/>
  <c r="E49" i="28"/>
  <c r="B49" i="28"/>
  <c r="A49" i="28"/>
  <c r="E48" i="28"/>
  <c r="B48" i="28"/>
  <c r="A48" i="28"/>
  <c r="E47" i="28"/>
  <c r="B47" i="28"/>
  <c r="A47" i="28"/>
  <c r="E46" i="28"/>
  <c r="B46" i="28"/>
  <c r="A46" i="28"/>
  <c r="E45" i="28"/>
  <c r="B45" i="28"/>
  <c r="A45" i="28"/>
  <c r="E44" i="28"/>
  <c r="B44" i="28"/>
  <c r="A44" i="28"/>
  <c r="E43" i="28"/>
  <c r="B43" i="28"/>
  <c r="A43" i="28"/>
  <c r="E42" i="28"/>
  <c r="B42" i="28"/>
  <c r="A42" i="28"/>
  <c r="E41" i="28"/>
  <c r="B41" i="28"/>
  <c r="A41" i="28"/>
  <c r="E40" i="28"/>
  <c r="B40" i="28"/>
  <c r="A40" i="28"/>
  <c r="E39" i="28"/>
  <c r="E72" i="28" s="1"/>
  <c r="B39" i="28"/>
  <c r="A39" i="28"/>
  <c r="Q32" i="28"/>
  <c r="P32" i="28"/>
  <c r="O32" i="28"/>
  <c r="O74" i="28" s="1"/>
  <c r="N32" i="28"/>
  <c r="M32" i="28"/>
  <c r="L32" i="28"/>
  <c r="K32" i="28"/>
  <c r="K74" i="28" s="1"/>
  <c r="J32" i="28"/>
  <c r="I32" i="28"/>
  <c r="H32" i="28"/>
  <c r="G32" i="28"/>
  <c r="G74" i="28" s="1"/>
  <c r="F32" i="28"/>
  <c r="D32" i="28"/>
  <c r="C32" i="28"/>
  <c r="C74" i="28" s="1"/>
  <c r="E30" i="28"/>
  <c r="B30" i="28"/>
  <c r="A30" i="28"/>
  <c r="E29" i="28"/>
  <c r="B29" i="28"/>
  <c r="A29" i="28"/>
  <c r="E28" i="28"/>
  <c r="B28" i="28"/>
  <c r="A28" i="28"/>
  <c r="E27" i="28"/>
  <c r="B27" i="28"/>
  <c r="A27" i="28"/>
  <c r="E26" i="28"/>
  <c r="B26" i="28"/>
  <c r="A26" i="28"/>
  <c r="E25" i="28"/>
  <c r="B25" i="28"/>
  <c r="A25" i="28"/>
  <c r="E24" i="28"/>
  <c r="B24" i="28"/>
  <c r="A24" i="28"/>
  <c r="E23" i="28"/>
  <c r="B23" i="28"/>
  <c r="A23" i="28"/>
  <c r="E22" i="28"/>
  <c r="B22" i="28"/>
  <c r="A22" i="28"/>
  <c r="E21" i="28"/>
  <c r="B21" i="28"/>
  <c r="A21" i="28"/>
  <c r="E20" i="28"/>
  <c r="B20" i="28"/>
  <c r="A20" i="28"/>
  <c r="E19" i="28"/>
  <c r="B19" i="28"/>
  <c r="A19" i="28"/>
  <c r="E18" i="28"/>
  <c r="B18" i="28"/>
  <c r="A18" i="28"/>
  <c r="E17" i="28"/>
  <c r="B17" i="28"/>
  <c r="A17" i="28"/>
  <c r="E16" i="28"/>
  <c r="B16" i="28"/>
  <c r="A16" i="28"/>
  <c r="E15" i="28"/>
  <c r="B15" i="28"/>
  <c r="A15" i="28"/>
  <c r="E14" i="28"/>
  <c r="B14" i="28"/>
  <c r="A14" i="28"/>
  <c r="E13" i="28"/>
  <c r="E32" i="28" s="1"/>
  <c r="B13" i="28"/>
  <c r="A13" i="28"/>
  <c r="A8" i="28"/>
  <c r="A4" i="28"/>
  <c r="N74" i="27"/>
  <c r="K74" i="27"/>
  <c r="J74" i="27"/>
  <c r="F74" i="27"/>
  <c r="C74" i="27"/>
  <c r="Q72" i="27"/>
  <c r="P72" i="27"/>
  <c r="O72" i="27"/>
  <c r="O74" i="27" s="1"/>
  <c r="N72" i="27"/>
  <c r="M72" i="27"/>
  <c r="M74" i="27" s="1"/>
  <c r="L72" i="27"/>
  <c r="K72" i="27"/>
  <c r="J72" i="27"/>
  <c r="I72" i="27"/>
  <c r="H72" i="27"/>
  <c r="G72" i="27"/>
  <c r="G74" i="27" s="1"/>
  <c r="F72" i="27"/>
  <c r="D72" i="27"/>
  <c r="C72" i="27"/>
  <c r="E70" i="27"/>
  <c r="B70" i="27"/>
  <c r="A70" i="27"/>
  <c r="E69" i="27"/>
  <c r="B69" i="27"/>
  <c r="A69" i="27"/>
  <c r="E68" i="27"/>
  <c r="B68" i="27"/>
  <c r="A68" i="27"/>
  <c r="E67" i="27"/>
  <c r="B67" i="27"/>
  <c r="A67" i="27"/>
  <c r="E66" i="27"/>
  <c r="B66" i="27"/>
  <c r="A66" i="27"/>
  <c r="E65" i="27"/>
  <c r="B65" i="27"/>
  <c r="A65" i="27"/>
  <c r="E64" i="27"/>
  <c r="B64" i="27"/>
  <c r="A64" i="27"/>
  <c r="E63" i="27"/>
  <c r="B63" i="27"/>
  <c r="A63" i="27"/>
  <c r="E62" i="27"/>
  <c r="B62" i="27"/>
  <c r="A62" i="27"/>
  <c r="E61" i="27"/>
  <c r="B61" i="27"/>
  <c r="A61" i="27"/>
  <c r="E60" i="27"/>
  <c r="B60" i="27"/>
  <c r="A60" i="27"/>
  <c r="E59" i="27"/>
  <c r="B59" i="27"/>
  <c r="A59" i="27"/>
  <c r="E58" i="27"/>
  <c r="B58" i="27"/>
  <c r="A58" i="27"/>
  <c r="E57" i="27"/>
  <c r="B57" i="27"/>
  <c r="A57" i="27"/>
  <c r="E56" i="27"/>
  <c r="B56" i="27"/>
  <c r="A56" i="27"/>
  <c r="E55" i="27"/>
  <c r="B55" i="27"/>
  <c r="A55" i="27"/>
  <c r="E54" i="27"/>
  <c r="B54" i="27"/>
  <c r="A54" i="27"/>
  <c r="E53" i="27"/>
  <c r="B53" i="27"/>
  <c r="A53" i="27"/>
  <c r="E52" i="27"/>
  <c r="B52" i="27"/>
  <c r="A52" i="27"/>
  <c r="E51" i="27"/>
  <c r="B51" i="27"/>
  <c r="A51" i="27"/>
  <c r="E50" i="27"/>
  <c r="B50" i="27"/>
  <c r="A50" i="27"/>
  <c r="E49" i="27"/>
  <c r="B49" i="27"/>
  <c r="A49" i="27"/>
  <c r="E48" i="27"/>
  <c r="B48" i="27"/>
  <c r="A48" i="27"/>
  <c r="E47" i="27"/>
  <c r="B47" i="27"/>
  <c r="A47" i="27"/>
  <c r="E46" i="27"/>
  <c r="B46" i="27"/>
  <c r="A46" i="27"/>
  <c r="E45" i="27"/>
  <c r="B45" i="27"/>
  <c r="A45" i="27"/>
  <c r="E44" i="27"/>
  <c r="B44" i="27"/>
  <c r="A44" i="27"/>
  <c r="E43" i="27"/>
  <c r="B43" i="27"/>
  <c r="A43" i="27"/>
  <c r="E42" i="27"/>
  <c r="B42" i="27"/>
  <c r="A42" i="27"/>
  <c r="E41" i="27"/>
  <c r="B41" i="27"/>
  <c r="A41" i="27"/>
  <c r="E40" i="27"/>
  <c r="B40" i="27"/>
  <c r="A40" i="27"/>
  <c r="E39" i="27"/>
  <c r="B39" i="27"/>
  <c r="A39" i="27"/>
  <c r="Q32" i="27"/>
  <c r="Q74" i="27" s="1"/>
  <c r="P32" i="27"/>
  <c r="P74" i="27" s="1"/>
  <c r="O32" i="27"/>
  <c r="N32" i="27"/>
  <c r="M32" i="27"/>
  <c r="L32" i="27"/>
  <c r="L74" i="27" s="1"/>
  <c r="K32" i="27"/>
  <c r="J32" i="27"/>
  <c r="I32" i="27"/>
  <c r="I74" i="27" s="1"/>
  <c r="H32" i="27"/>
  <c r="H74" i="27" s="1"/>
  <c r="G32" i="27"/>
  <c r="F32" i="27"/>
  <c r="D32" i="27"/>
  <c r="D74" i="27" s="1"/>
  <c r="C32" i="27"/>
  <c r="E30" i="27"/>
  <c r="B30" i="27"/>
  <c r="A30" i="27"/>
  <c r="E29" i="27"/>
  <c r="B29" i="27"/>
  <c r="A29" i="27"/>
  <c r="E28" i="27"/>
  <c r="B28" i="27"/>
  <c r="A28" i="27"/>
  <c r="E27" i="27"/>
  <c r="B27" i="27"/>
  <c r="A27" i="27"/>
  <c r="E26" i="27"/>
  <c r="B26" i="27"/>
  <c r="A26" i="27"/>
  <c r="E25" i="27"/>
  <c r="B25" i="27"/>
  <c r="A25" i="27"/>
  <c r="E24" i="27"/>
  <c r="B24" i="27"/>
  <c r="A24" i="27"/>
  <c r="E23" i="27"/>
  <c r="B23" i="27"/>
  <c r="A23" i="27"/>
  <c r="E22" i="27"/>
  <c r="B22" i="27"/>
  <c r="A22" i="27"/>
  <c r="E21" i="27"/>
  <c r="B21" i="27"/>
  <c r="A21" i="27"/>
  <c r="E20" i="27"/>
  <c r="B20" i="27"/>
  <c r="A20" i="27"/>
  <c r="E19" i="27"/>
  <c r="B19" i="27"/>
  <c r="A19" i="27"/>
  <c r="E18" i="27"/>
  <c r="B18" i="27"/>
  <c r="A18" i="27"/>
  <c r="E17" i="27"/>
  <c r="B17" i="27"/>
  <c r="A17" i="27"/>
  <c r="E16" i="27"/>
  <c r="B16" i="27"/>
  <c r="A16" i="27"/>
  <c r="E15" i="27"/>
  <c r="B15" i="27"/>
  <c r="A15" i="27"/>
  <c r="E14" i="27"/>
  <c r="B14" i="27"/>
  <c r="A14" i="27"/>
  <c r="E13" i="27"/>
  <c r="B13" i="27"/>
  <c r="A13" i="27"/>
  <c r="A8" i="27"/>
  <c r="A4" i="27"/>
  <c r="P74" i="26"/>
  <c r="O74" i="26"/>
  <c r="L74" i="26"/>
  <c r="H74" i="26"/>
  <c r="G74" i="26"/>
  <c r="D74" i="26"/>
  <c r="Q72" i="26"/>
  <c r="P72" i="26"/>
  <c r="O72" i="26"/>
  <c r="N72" i="26"/>
  <c r="M72" i="26"/>
  <c r="L72" i="26"/>
  <c r="K72" i="26"/>
  <c r="K74" i="26" s="1"/>
  <c r="J72" i="26"/>
  <c r="I72" i="26"/>
  <c r="H72" i="26"/>
  <c r="G72" i="26"/>
  <c r="F72" i="26"/>
  <c r="D72" i="26"/>
  <c r="C72" i="26"/>
  <c r="C74" i="26" s="1"/>
  <c r="E70" i="26"/>
  <c r="B70" i="26"/>
  <c r="A70" i="26"/>
  <c r="E69" i="26"/>
  <c r="B69" i="26"/>
  <c r="A69" i="26"/>
  <c r="E68" i="26"/>
  <c r="B68" i="26"/>
  <c r="A68" i="26"/>
  <c r="E67" i="26"/>
  <c r="B67" i="26"/>
  <c r="A67" i="26"/>
  <c r="E66" i="26"/>
  <c r="B66" i="26"/>
  <c r="A66" i="26"/>
  <c r="E65" i="26"/>
  <c r="B65" i="26"/>
  <c r="A65" i="26"/>
  <c r="E64" i="26"/>
  <c r="B64" i="26"/>
  <c r="A64" i="26"/>
  <c r="E63" i="26"/>
  <c r="B63" i="26"/>
  <c r="A63" i="26"/>
  <c r="E62" i="26"/>
  <c r="B62" i="26"/>
  <c r="A62" i="26"/>
  <c r="E61" i="26"/>
  <c r="B61" i="26"/>
  <c r="A61" i="26"/>
  <c r="E60" i="26"/>
  <c r="B60" i="26"/>
  <c r="A60" i="26"/>
  <c r="E59" i="26"/>
  <c r="B59" i="26"/>
  <c r="A59" i="26"/>
  <c r="E58" i="26"/>
  <c r="B58" i="26"/>
  <c r="A58" i="26"/>
  <c r="E57" i="26"/>
  <c r="B57" i="26"/>
  <c r="A57" i="26"/>
  <c r="E56" i="26"/>
  <c r="B56" i="26"/>
  <c r="A56" i="26"/>
  <c r="E55" i="26"/>
  <c r="B55" i="26"/>
  <c r="A55" i="26"/>
  <c r="E54" i="26"/>
  <c r="B54" i="26"/>
  <c r="A54" i="26"/>
  <c r="E53" i="26"/>
  <c r="B53" i="26"/>
  <c r="A53" i="26"/>
  <c r="E52" i="26"/>
  <c r="B52" i="26"/>
  <c r="A52" i="26"/>
  <c r="E51" i="26"/>
  <c r="B51" i="26"/>
  <c r="A51" i="26"/>
  <c r="E50" i="26"/>
  <c r="B50" i="26"/>
  <c r="A50" i="26"/>
  <c r="E49" i="26"/>
  <c r="B49" i="26"/>
  <c r="A49" i="26"/>
  <c r="E48" i="26"/>
  <c r="B48" i="26"/>
  <c r="A48" i="26"/>
  <c r="E47" i="26"/>
  <c r="B47" i="26"/>
  <c r="A47" i="26"/>
  <c r="E46" i="26"/>
  <c r="B46" i="26"/>
  <c r="A46" i="26"/>
  <c r="E45" i="26"/>
  <c r="B45" i="26"/>
  <c r="A45" i="26"/>
  <c r="E44" i="26"/>
  <c r="B44" i="26"/>
  <c r="A44" i="26"/>
  <c r="E43" i="26"/>
  <c r="B43" i="26"/>
  <c r="A43" i="26"/>
  <c r="E42" i="26"/>
  <c r="B42" i="26"/>
  <c r="A42" i="26"/>
  <c r="E41" i="26"/>
  <c r="B41" i="26"/>
  <c r="A41" i="26"/>
  <c r="E40" i="26"/>
  <c r="B40" i="26"/>
  <c r="A40" i="26"/>
  <c r="E39" i="26"/>
  <c r="E72" i="26" s="1"/>
  <c r="B39" i="26"/>
  <c r="A39" i="26"/>
  <c r="Q32" i="26"/>
  <c r="Q74" i="26" s="1"/>
  <c r="P32" i="26"/>
  <c r="O32" i="26"/>
  <c r="N32" i="26"/>
  <c r="M32" i="26"/>
  <c r="M74" i="26" s="1"/>
  <c r="L32" i="26"/>
  <c r="K32" i="26"/>
  <c r="J32" i="26"/>
  <c r="J74" i="26" s="1"/>
  <c r="I32" i="26"/>
  <c r="I74" i="26" s="1"/>
  <c r="H32" i="26"/>
  <c r="G32" i="26"/>
  <c r="F32" i="26"/>
  <c r="D32" i="26"/>
  <c r="C32" i="26"/>
  <c r="E30" i="26"/>
  <c r="B30" i="26"/>
  <c r="A30" i="26"/>
  <c r="E29" i="26"/>
  <c r="B29" i="26"/>
  <c r="A29" i="26"/>
  <c r="E28" i="26"/>
  <c r="B28" i="26"/>
  <c r="A28" i="26"/>
  <c r="E27" i="26"/>
  <c r="B27" i="26"/>
  <c r="A27" i="26"/>
  <c r="E26" i="26"/>
  <c r="B26" i="26"/>
  <c r="A26" i="26"/>
  <c r="E25" i="26"/>
  <c r="B25" i="26"/>
  <c r="A25" i="26"/>
  <c r="E24" i="26"/>
  <c r="B24" i="26"/>
  <c r="A24" i="26"/>
  <c r="E23" i="26"/>
  <c r="B23" i="26"/>
  <c r="A23" i="26"/>
  <c r="E22" i="26"/>
  <c r="B22" i="26"/>
  <c r="A22" i="26"/>
  <c r="E21" i="26"/>
  <c r="B21" i="26"/>
  <c r="A21" i="26"/>
  <c r="E20" i="26"/>
  <c r="B20" i="26"/>
  <c r="A20" i="26"/>
  <c r="E19" i="26"/>
  <c r="B19" i="26"/>
  <c r="A19" i="26"/>
  <c r="E18" i="26"/>
  <c r="B18" i="26"/>
  <c r="A18" i="26"/>
  <c r="E17" i="26"/>
  <c r="B17" i="26"/>
  <c r="A17" i="26"/>
  <c r="E16" i="26"/>
  <c r="B16" i="26"/>
  <c r="A16" i="26"/>
  <c r="E15" i="26"/>
  <c r="B15" i="26"/>
  <c r="A15" i="26"/>
  <c r="E14" i="26"/>
  <c r="E32" i="26" s="1"/>
  <c r="E74" i="26" s="1"/>
  <c r="B14" i="26"/>
  <c r="A14" i="26"/>
  <c r="E13" i="26"/>
  <c r="B13" i="26"/>
  <c r="A13" i="26"/>
  <c r="A8" i="26"/>
  <c r="A4" i="26"/>
  <c r="Q74" i="25"/>
  <c r="M74" i="25"/>
  <c r="L74" i="25"/>
  <c r="I74" i="25"/>
  <c r="Q72" i="25"/>
  <c r="P72" i="25"/>
  <c r="P74" i="25" s="1"/>
  <c r="O72" i="25"/>
  <c r="N72" i="25"/>
  <c r="M72" i="25"/>
  <c r="L72" i="25"/>
  <c r="K72" i="25"/>
  <c r="J72" i="25"/>
  <c r="I72" i="25"/>
  <c r="H72" i="25"/>
  <c r="H74" i="25" s="1"/>
  <c r="G72" i="25"/>
  <c r="F72" i="25"/>
  <c r="D72" i="25"/>
  <c r="D74" i="25" s="1"/>
  <c r="C72" i="25"/>
  <c r="E70" i="25"/>
  <c r="B70" i="25"/>
  <c r="A70" i="25"/>
  <c r="E69" i="25"/>
  <c r="B69" i="25"/>
  <c r="A69" i="25"/>
  <c r="E68" i="25"/>
  <c r="B68" i="25"/>
  <c r="A68" i="25"/>
  <c r="E67" i="25"/>
  <c r="B67" i="25"/>
  <c r="A67" i="25"/>
  <c r="E66" i="25"/>
  <c r="B66" i="25"/>
  <c r="A66" i="25"/>
  <c r="E65" i="25"/>
  <c r="B65" i="25"/>
  <c r="A65" i="25"/>
  <c r="E64" i="25"/>
  <c r="B64" i="25"/>
  <c r="A64" i="25"/>
  <c r="E63" i="25"/>
  <c r="B63" i="25"/>
  <c r="A63" i="25"/>
  <c r="E62" i="25"/>
  <c r="B62" i="25"/>
  <c r="A62" i="25"/>
  <c r="E61" i="25"/>
  <c r="B61" i="25"/>
  <c r="A61" i="25"/>
  <c r="E60" i="25"/>
  <c r="B60" i="25"/>
  <c r="A60" i="25"/>
  <c r="E59" i="25"/>
  <c r="B59" i="25"/>
  <c r="A59" i="25"/>
  <c r="E58" i="25"/>
  <c r="B58" i="25"/>
  <c r="A58" i="25"/>
  <c r="E57" i="25"/>
  <c r="B57" i="25"/>
  <c r="A57" i="25"/>
  <c r="E56" i="25"/>
  <c r="B56" i="25"/>
  <c r="A56" i="25"/>
  <c r="E55" i="25"/>
  <c r="B55" i="25"/>
  <c r="A55" i="25"/>
  <c r="E54" i="25"/>
  <c r="B54" i="25"/>
  <c r="A54" i="25"/>
  <c r="E53" i="25"/>
  <c r="B53" i="25"/>
  <c r="A53" i="25"/>
  <c r="E52" i="25"/>
  <c r="B52" i="25"/>
  <c r="A52" i="25"/>
  <c r="E51" i="25"/>
  <c r="B51" i="25"/>
  <c r="A51" i="25"/>
  <c r="E50" i="25"/>
  <c r="B50" i="25"/>
  <c r="A50" i="25"/>
  <c r="E49" i="25"/>
  <c r="B49" i="25"/>
  <c r="A49" i="25"/>
  <c r="E48" i="25"/>
  <c r="B48" i="25"/>
  <c r="A48" i="25"/>
  <c r="E47" i="25"/>
  <c r="B47" i="25"/>
  <c r="A47" i="25"/>
  <c r="E46" i="25"/>
  <c r="B46" i="25"/>
  <c r="A46" i="25"/>
  <c r="E45" i="25"/>
  <c r="B45" i="25"/>
  <c r="A45" i="25"/>
  <c r="E44" i="25"/>
  <c r="B44" i="25"/>
  <c r="A44" i="25"/>
  <c r="E43" i="25"/>
  <c r="B43" i="25"/>
  <c r="A43" i="25"/>
  <c r="E42" i="25"/>
  <c r="B42" i="25"/>
  <c r="A42" i="25"/>
  <c r="E41" i="25"/>
  <c r="B41" i="25"/>
  <c r="A41" i="25"/>
  <c r="E40" i="25"/>
  <c r="B40" i="25"/>
  <c r="A40" i="25"/>
  <c r="E39" i="25"/>
  <c r="B39" i="25"/>
  <c r="A39" i="25"/>
  <c r="Q32" i="25"/>
  <c r="P32" i="25"/>
  <c r="O32" i="25"/>
  <c r="O74" i="25" s="1"/>
  <c r="N32" i="25"/>
  <c r="N74" i="25" s="1"/>
  <c r="M32" i="25"/>
  <c r="L32" i="25"/>
  <c r="K32" i="25"/>
  <c r="J32" i="25"/>
  <c r="J74" i="25" s="1"/>
  <c r="I32" i="25"/>
  <c r="H32" i="25"/>
  <c r="G32" i="25"/>
  <c r="G74" i="25" s="1"/>
  <c r="F32" i="25"/>
  <c r="F74" i="25" s="1"/>
  <c r="D32" i="25"/>
  <c r="C32" i="25"/>
  <c r="C74" i="25" s="1"/>
  <c r="E30" i="25"/>
  <c r="B30" i="25"/>
  <c r="A30" i="25"/>
  <c r="E29" i="25"/>
  <c r="B29" i="25"/>
  <c r="A29" i="25"/>
  <c r="E28" i="25"/>
  <c r="B28" i="25"/>
  <c r="A28" i="25"/>
  <c r="E27" i="25"/>
  <c r="B27" i="25"/>
  <c r="A27" i="25"/>
  <c r="E26" i="25"/>
  <c r="B26" i="25"/>
  <c r="A26" i="25"/>
  <c r="E25" i="25"/>
  <c r="B25" i="25"/>
  <c r="A25" i="25"/>
  <c r="E24" i="25"/>
  <c r="B24" i="25"/>
  <c r="A24" i="25"/>
  <c r="E23" i="25"/>
  <c r="B23" i="25"/>
  <c r="A23" i="25"/>
  <c r="E22" i="25"/>
  <c r="B22" i="25"/>
  <c r="A22" i="25"/>
  <c r="E21" i="25"/>
  <c r="B21" i="25"/>
  <c r="A21" i="25"/>
  <c r="E20" i="25"/>
  <c r="B20" i="25"/>
  <c r="A20" i="25"/>
  <c r="E19" i="25"/>
  <c r="B19" i="25"/>
  <c r="A19" i="25"/>
  <c r="E18" i="25"/>
  <c r="B18" i="25"/>
  <c r="A18" i="25"/>
  <c r="E17" i="25"/>
  <c r="B17" i="25"/>
  <c r="A17" i="25"/>
  <c r="E16" i="25"/>
  <c r="B16" i="25"/>
  <c r="A16" i="25"/>
  <c r="E15" i="25"/>
  <c r="B15" i="25"/>
  <c r="A15" i="25"/>
  <c r="E14" i="25"/>
  <c r="B14" i="25"/>
  <c r="A14" i="25"/>
  <c r="E13" i="25"/>
  <c r="B13" i="25"/>
  <c r="A13" i="25"/>
  <c r="A8" i="25"/>
  <c r="A4" i="25"/>
  <c r="Q74" i="24"/>
  <c r="N74" i="24"/>
  <c r="K74" i="24"/>
  <c r="J74" i="24"/>
  <c r="I74" i="24"/>
  <c r="F74" i="24"/>
  <c r="C74" i="24"/>
  <c r="Q72" i="24"/>
  <c r="P72" i="24"/>
  <c r="O72" i="24"/>
  <c r="N72" i="24"/>
  <c r="M72" i="24"/>
  <c r="M74" i="24" s="1"/>
  <c r="L72" i="24"/>
  <c r="K72" i="24"/>
  <c r="J72" i="24"/>
  <c r="I72" i="24"/>
  <c r="H72" i="24"/>
  <c r="G72" i="24"/>
  <c r="F72" i="24"/>
  <c r="D72" i="24"/>
  <c r="C72" i="24"/>
  <c r="E70" i="24"/>
  <c r="B70" i="24"/>
  <c r="A70" i="24"/>
  <c r="E69" i="24"/>
  <c r="B69" i="24"/>
  <c r="A69" i="24"/>
  <c r="E68" i="24"/>
  <c r="B68" i="24"/>
  <c r="A68" i="24"/>
  <c r="E67" i="24"/>
  <c r="B67" i="24"/>
  <c r="A67" i="24"/>
  <c r="E66" i="24"/>
  <c r="B66" i="24"/>
  <c r="A66" i="24"/>
  <c r="E65" i="24"/>
  <c r="B65" i="24"/>
  <c r="A65" i="24"/>
  <c r="E64" i="24"/>
  <c r="B64" i="24"/>
  <c r="A64" i="24"/>
  <c r="E63" i="24"/>
  <c r="B63" i="24"/>
  <c r="A63" i="24"/>
  <c r="E62" i="24"/>
  <c r="B62" i="24"/>
  <c r="A62" i="24"/>
  <c r="E61" i="24"/>
  <c r="B61" i="24"/>
  <c r="A61" i="24"/>
  <c r="E60" i="24"/>
  <c r="B60" i="24"/>
  <c r="A60" i="24"/>
  <c r="E59" i="24"/>
  <c r="B59" i="24"/>
  <c r="A59" i="24"/>
  <c r="E58" i="24"/>
  <c r="B58" i="24"/>
  <c r="A58" i="24"/>
  <c r="E57" i="24"/>
  <c r="B57" i="24"/>
  <c r="A57" i="24"/>
  <c r="E56" i="24"/>
  <c r="B56" i="24"/>
  <c r="A56" i="24"/>
  <c r="E55" i="24"/>
  <c r="B55" i="24"/>
  <c r="A55" i="24"/>
  <c r="E54" i="24"/>
  <c r="B54" i="24"/>
  <c r="A54" i="24"/>
  <c r="E53" i="24"/>
  <c r="B53" i="24"/>
  <c r="A53" i="24"/>
  <c r="E52" i="24"/>
  <c r="B52" i="24"/>
  <c r="A52" i="24"/>
  <c r="E51" i="24"/>
  <c r="B51" i="24"/>
  <c r="A51" i="24"/>
  <c r="E50" i="24"/>
  <c r="B50" i="24"/>
  <c r="A50" i="24"/>
  <c r="E49" i="24"/>
  <c r="B49" i="24"/>
  <c r="A49" i="24"/>
  <c r="E48" i="24"/>
  <c r="B48" i="24"/>
  <c r="A48" i="24"/>
  <c r="E47" i="24"/>
  <c r="B47" i="24"/>
  <c r="A47" i="24"/>
  <c r="E46" i="24"/>
  <c r="B46" i="24"/>
  <c r="A46" i="24"/>
  <c r="E45" i="24"/>
  <c r="B45" i="24"/>
  <c r="A45" i="24"/>
  <c r="E44" i="24"/>
  <c r="B44" i="24"/>
  <c r="A44" i="24"/>
  <c r="E43" i="24"/>
  <c r="B43" i="24"/>
  <c r="A43" i="24"/>
  <c r="E42" i="24"/>
  <c r="B42" i="24"/>
  <c r="A42" i="24"/>
  <c r="E41" i="24"/>
  <c r="B41" i="24"/>
  <c r="A41" i="24"/>
  <c r="E40" i="24"/>
  <c r="B40" i="24"/>
  <c r="A40" i="24"/>
  <c r="E39" i="24"/>
  <c r="E72" i="24" s="1"/>
  <c r="B39" i="24"/>
  <c r="A39" i="24"/>
  <c r="Q32" i="24"/>
  <c r="P32" i="24"/>
  <c r="O32" i="24"/>
  <c r="O74" i="24" s="1"/>
  <c r="N32" i="24"/>
  <c r="M32" i="24"/>
  <c r="L32" i="24"/>
  <c r="L74" i="24" s="1"/>
  <c r="K32" i="24"/>
  <c r="J32" i="24"/>
  <c r="I32" i="24"/>
  <c r="H32" i="24"/>
  <c r="G32" i="24"/>
  <c r="G74" i="24" s="1"/>
  <c r="F32" i="24"/>
  <c r="D32" i="24"/>
  <c r="D74" i="24" s="1"/>
  <c r="C32" i="24"/>
  <c r="E30" i="24"/>
  <c r="B30" i="24"/>
  <c r="A30" i="24"/>
  <c r="E29" i="24"/>
  <c r="B29" i="24"/>
  <c r="A29" i="24"/>
  <c r="E28" i="24"/>
  <c r="B28" i="24"/>
  <c r="A28" i="24"/>
  <c r="E27" i="24"/>
  <c r="B27" i="24"/>
  <c r="A27" i="24"/>
  <c r="E26" i="24"/>
  <c r="B26" i="24"/>
  <c r="A26" i="24"/>
  <c r="E25" i="24"/>
  <c r="B25" i="24"/>
  <c r="A25" i="24"/>
  <c r="E24" i="24"/>
  <c r="B24" i="24"/>
  <c r="A24" i="24"/>
  <c r="E23" i="24"/>
  <c r="B23" i="24"/>
  <c r="A23" i="24"/>
  <c r="E22" i="24"/>
  <c r="B22" i="24"/>
  <c r="A22" i="24"/>
  <c r="E21" i="24"/>
  <c r="B21" i="24"/>
  <c r="A21" i="24"/>
  <c r="E20" i="24"/>
  <c r="B20" i="24"/>
  <c r="A20" i="24"/>
  <c r="E19" i="24"/>
  <c r="B19" i="24"/>
  <c r="A19" i="24"/>
  <c r="E18" i="24"/>
  <c r="B18" i="24"/>
  <c r="A18" i="24"/>
  <c r="E17" i="24"/>
  <c r="B17" i="24"/>
  <c r="A17" i="24"/>
  <c r="E16" i="24"/>
  <c r="B16" i="24"/>
  <c r="A16" i="24"/>
  <c r="E15" i="24"/>
  <c r="B15" i="24"/>
  <c r="A15" i="24"/>
  <c r="E14" i="24"/>
  <c r="B14" i="24"/>
  <c r="A14" i="24"/>
  <c r="E13" i="24"/>
  <c r="B13" i="24"/>
  <c r="A13" i="24"/>
  <c r="A8" i="24"/>
  <c r="A4" i="24"/>
  <c r="P74" i="23"/>
  <c r="O74" i="23"/>
  <c r="K74" i="23"/>
  <c r="H74" i="23"/>
  <c r="G74" i="23"/>
  <c r="F74" i="23"/>
  <c r="C74" i="23"/>
  <c r="Q72" i="23"/>
  <c r="P72" i="23"/>
  <c r="O72" i="23"/>
  <c r="N72" i="23"/>
  <c r="N74" i="23" s="1"/>
  <c r="M72" i="23"/>
  <c r="L72" i="23"/>
  <c r="K72" i="23"/>
  <c r="J72" i="23"/>
  <c r="J74" i="23" s="1"/>
  <c r="I72" i="23"/>
  <c r="H72" i="23"/>
  <c r="G72" i="23"/>
  <c r="F72" i="23"/>
  <c r="D72" i="23"/>
  <c r="C72" i="23"/>
  <c r="E70" i="23"/>
  <c r="B70" i="23"/>
  <c r="A70" i="23"/>
  <c r="E69" i="23"/>
  <c r="B69" i="23"/>
  <c r="A69" i="23"/>
  <c r="E68" i="23"/>
  <c r="B68" i="23"/>
  <c r="A68" i="23"/>
  <c r="E67" i="23"/>
  <c r="B67" i="23"/>
  <c r="A67" i="23"/>
  <c r="E66" i="23"/>
  <c r="B66" i="23"/>
  <c r="A66" i="23"/>
  <c r="E65" i="23"/>
  <c r="B65" i="23"/>
  <c r="A65" i="23"/>
  <c r="E64" i="23"/>
  <c r="B64" i="23"/>
  <c r="A64" i="23"/>
  <c r="E63" i="23"/>
  <c r="B63" i="23"/>
  <c r="A63" i="23"/>
  <c r="E62" i="23"/>
  <c r="B62" i="23"/>
  <c r="A62" i="23"/>
  <c r="E61" i="23"/>
  <c r="B61" i="23"/>
  <c r="A61" i="23"/>
  <c r="E60" i="23"/>
  <c r="B60" i="23"/>
  <c r="A60" i="23"/>
  <c r="E59" i="23"/>
  <c r="B59" i="23"/>
  <c r="A59" i="23"/>
  <c r="E58" i="23"/>
  <c r="B58" i="23"/>
  <c r="A58" i="23"/>
  <c r="E57" i="23"/>
  <c r="B57" i="23"/>
  <c r="A57" i="23"/>
  <c r="E56" i="23"/>
  <c r="B56" i="23"/>
  <c r="A56" i="23"/>
  <c r="E55" i="23"/>
  <c r="B55" i="23"/>
  <c r="A55" i="23"/>
  <c r="E54" i="23"/>
  <c r="B54" i="23"/>
  <c r="A54" i="23"/>
  <c r="E53" i="23"/>
  <c r="B53" i="23"/>
  <c r="A53" i="23"/>
  <c r="E52" i="23"/>
  <c r="B52" i="23"/>
  <c r="A52" i="23"/>
  <c r="E51" i="23"/>
  <c r="B51" i="23"/>
  <c r="A51" i="23"/>
  <c r="E50" i="23"/>
  <c r="B50" i="23"/>
  <c r="A50" i="23"/>
  <c r="E49" i="23"/>
  <c r="B49" i="23"/>
  <c r="A49" i="23"/>
  <c r="E48" i="23"/>
  <c r="B48" i="23"/>
  <c r="A48" i="23"/>
  <c r="E47" i="23"/>
  <c r="B47" i="23"/>
  <c r="A47" i="23"/>
  <c r="E46" i="23"/>
  <c r="B46" i="23"/>
  <c r="A46" i="23"/>
  <c r="E45" i="23"/>
  <c r="B45" i="23"/>
  <c r="A45" i="23"/>
  <c r="E44" i="23"/>
  <c r="B44" i="23"/>
  <c r="A44" i="23"/>
  <c r="E43" i="23"/>
  <c r="B43" i="23"/>
  <c r="A43" i="23"/>
  <c r="E42" i="23"/>
  <c r="B42" i="23"/>
  <c r="A42" i="23"/>
  <c r="E41" i="23"/>
  <c r="B41" i="23"/>
  <c r="A41" i="23"/>
  <c r="E40" i="23"/>
  <c r="B40" i="23"/>
  <c r="A40" i="23"/>
  <c r="E39" i="23"/>
  <c r="E72" i="23" s="1"/>
  <c r="B39" i="23"/>
  <c r="A39" i="23"/>
  <c r="Q32" i="23"/>
  <c r="Q74" i="23" s="1"/>
  <c r="P32" i="23"/>
  <c r="O32" i="23"/>
  <c r="N32" i="23"/>
  <c r="M32" i="23"/>
  <c r="L32" i="23"/>
  <c r="L74" i="23" s="1"/>
  <c r="K32" i="23"/>
  <c r="J32" i="23"/>
  <c r="I32" i="23"/>
  <c r="I74" i="23" s="1"/>
  <c r="H32" i="23"/>
  <c r="G32" i="23"/>
  <c r="F32" i="23"/>
  <c r="D32" i="23"/>
  <c r="D74" i="23" s="1"/>
  <c r="C32" i="23"/>
  <c r="E30" i="23"/>
  <c r="B30" i="23"/>
  <c r="A30" i="23"/>
  <c r="E29" i="23"/>
  <c r="B29" i="23"/>
  <c r="A29" i="23"/>
  <c r="E28" i="23"/>
  <c r="B28" i="23"/>
  <c r="A28" i="23"/>
  <c r="E27" i="23"/>
  <c r="B27" i="23"/>
  <c r="A27" i="23"/>
  <c r="E26" i="23"/>
  <c r="B26" i="23"/>
  <c r="A26" i="23"/>
  <c r="E25" i="23"/>
  <c r="B25" i="23"/>
  <c r="A25" i="23"/>
  <c r="E24" i="23"/>
  <c r="B24" i="23"/>
  <c r="A24" i="23"/>
  <c r="E23" i="23"/>
  <c r="B23" i="23"/>
  <c r="A23" i="23"/>
  <c r="E22" i="23"/>
  <c r="B22" i="23"/>
  <c r="A22" i="23"/>
  <c r="B21" i="23"/>
  <c r="A21" i="23"/>
  <c r="E20" i="23"/>
  <c r="B20" i="23"/>
  <c r="A20" i="23"/>
  <c r="E19" i="23"/>
  <c r="B19" i="23"/>
  <c r="A19" i="23"/>
  <c r="E18" i="23"/>
  <c r="B18" i="23"/>
  <c r="A18" i="23"/>
  <c r="E17" i="23"/>
  <c r="B17" i="23"/>
  <c r="A17" i="23"/>
  <c r="E16" i="23"/>
  <c r="B16" i="23"/>
  <c r="A16" i="23"/>
  <c r="B15" i="23"/>
  <c r="A15" i="23"/>
  <c r="E14" i="23"/>
  <c r="B14" i="23"/>
  <c r="A14" i="23"/>
  <c r="E13" i="23"/>
  <c r="B13" i="23"/>
  <c r="A13" i="23"/>
  <c r="A8" i="23"/>
  <c r="A4" i="23"/>
  <c r="Q74" i="22"/>
  <c r="N74" i="22"/>
  <c r="K74" i="22"/>
  <c r="J74" i="22"/>
  <c r="I74" i="22"/>
  <c r="F74" i="22"/>
  <c r="C74" i="22"/>
  <c r="Q72" i="22"/>
  <c r="P72" i="22"/>
  <c r="O72" i="22"/>
  <c r="N72" i="22"/>
  <c r="M72" i="22"/>
  <c r="M74" i="22" s="1"/>
  <c r="L72" i="22"/>
  <c r="K72" i="22"/>
  <c r="J72" i="22"/>
  <c r="I72" i="22"/>
  <c r="H72" i="22"/>
  <c r="G72" i="22"/>
  <c r="F72" i="22"/>
  <c r="D72" i="22"/>
  <c r="C72" i="22"/>
  <c r="E70" i="22"/>
  <c r="B70" i="22"/>
  <c r="A70" i="22"/>
  <c r="E69" i="22"/>
  <c r="B69" i="22"/>
  <c r="A69" i="22"/>
  <c r="E68" i="22"/>
  <c r="B68" i="22"/>
  <c r="A68" i="22"/>
  <c r="E67" i="22"/>
  <c r="B67" i="22"/>
  <c r="A67" i="22"/>
  <c r="E66" i="22"/>
  <c r="B66" i="22"/>
  <c r="A66" i="22"/>
  <c r="E65" i="22"/>
  <c r="B65" i="22"/>
  <c r="A65" i="22"/>
  <c r="E64" i="22"/>
  <c r="B64" i="22"/>
  <c r="A64" i="22"/>
  <c r="E63" i="22"/>
  <c r="B63" i="22"/>
  <c r="A63" i="22"/>
  <c r="E62" i="22"/>
  <c r="B62" i="22"/>
  <c r="A62" i="22"/>
  <c r="E61" i="22"/>
  <c r="B61" i="22"/>
  <c r="A61" i="22"/>
  <c r="E60" i="22"/>
  <c r="B60" i="22"/>
  <c r="A60" i="22"/>
  <c r="E59" i="22"/>
  <c r="B59" i="22"/>
  <c r="A59" i="22"/>
  <c r="E58" i="22"/>
  <c r="B58" i="22"/>
  <c r="A58" i="22"/>
  <c r="E57" i="22"/>
  <c r="B57" i="22"/>
  <c r="A57" i="22"/>
  <c r="E56" i="22"/>
  <c r="B56" i="22"/>
  <c r="A56" i="22"/>
  <c r="E55" i="22"/>
  <c r="B55" i="22"/>
  <c r="A55" i="22"/>
  <c r="E54" i="22"/>
  <c r="B54" i="22"/>
  <c r="A54" i="22"/>
  <c r="E53" i="22"/>
  <c r="B53" i="22"/>
  <c r="A53" i="22"/>
  <c r="E52" i="22"/>
  <c r="B52" i="22"/>
  <c r="A52" i="22"/>
  <c r="E51" i="22"/>
  <c r="B51" i="22"/>
  <c r="A51" i="22"/>
  <c r="E50" i="22"/>
  <c r="B50" i="22"/>
  <c r="A50" i="22"/>
  <c r="E49" i="22"/>
  <c r="B49" i="22"/>
  <c r="A49" i="22"/>
  <c r="E48" i="22"/>
  <c r="B48" i="22"/>
  <c r="A48" i="22"/>
  <c r="E47" i="22"/>
  <c r="B47" i="22"/>
  <c r="A47" i="22"/>
  <c r="E46" i="22"/>
  <c r="B46" i="22"/>
  <c r="A46" i="22"/>
  <c r="E45" i="22"/>
  <c r="B45" i="22"/>
  <c r="A45" i="22"/>
  <c r="E44" i="22"/>
  <c r="B44" i="22"/>
  <c r="A44" i="22"/>
  <c r="E43" i="22"/>
  <c r="B43" i="22"/>
  <c r="A43" i="22"/>
  <c r="E42" i="22"/>
  <c r="B42" i="22"/>
  <c r="A42" i="22"/>
  <c r="E41" i="22"/>
  <c r="B41" i="22"/>
  <c r="A41" i="22"/>
  <c r="E40" i="22"/>
  <c r="B40" i="22"/>
  <c r="A40" i="22"/>
  <c r="E39" i="22"/>
  <c r="B39" i="22"/>
  <c r="A39" i="22"/>
  <c r="Q32" i="22"/>
  <c r="P32" i="22"/>
  <c r="O32" i="22"/>
  <c r="O74" i="22" s="1"/>
  <c r="N32" i="22"/>
  <c r="M32" i="22"/>
  <c r="L32" i="22"/>
  <c r="L74" i="22" s="1"/>
  <c r="K32" i="22"/>
  <c r="J32" i="22"/>
  <c r="I32" i="22"/>
  <c r="H32" i="22"/>
  <c r="G32" i="22"/>
  <c r="G74" i="22" s="1"/>
  <c r="F32" i="22"/>
  <c r="D32" i="22"/>
  <c r="D74" i="22" s="1"/>
  <c r="C32" i="22"/>
  <c r="E30" i="22"/>
  <c r="B30" i="22"/>
  <c r="A30" i="22"/>
  <c r="E29" i="22"/>
  <c r="B29" i="22"/>
  <c r="A29" i="22"/>
  <c r="E28" i="22"/>
  <c r="B28" i="22"/>
  <c r="A28" i="22"/>
  <c r="E27" i="22"/>
  <c r="B27" i="22"/>
  <c r="A27" i="22"/>
  <c r="E26" i="22"/>
  <c r="B26" i="22"/>
  <c r="A26" i="22"/>
  <c r="E25" i="22"/>
  <c r="B25" i="22"/>
  <c r="A25" i="22"/>
  <c r="E24" i="22"/>
  <c r="B24" i="22"/>
  <c r="A24" i="22"/>
  <c r="E23" i="22"/>
  <c r="B23" i="22"/>
  <c r="A23" i="22"/>
  <c r="E22" i="22"/>
  <c r="B22" i="22"/>
  <c r="A22" i="22"/>
  <c r="E21" i="22"/>
  <c r="B21" i="22"/>
  <c r="A21" i="22"/>
  <c r="E20" i="22"/>
  <c r="B20" i="22"/>
  <c r="A20" i="22"/>
  <c r="E19" i="22"/>
  <c r="B19" i="22"/>
  <c r="A19" i="22"/>
  <c r="E18" i="22"/>
  <c r="B18" i="22"/>
  <c r="A18" i="22"/>
  <c r="E17" i="22"/>
  <c r="B17" i="22"/>
  <c r="A17" i="22"/>
  <c r="E16" i="22"/>
  <c r="B16" i="22"/>
  <c r="A16" i="22"/>
  <c r="E15" i="22"/>
  <c r="B15" i="22"/>
  <c r="A15" i="22"/>
  <c r="E14" i="22"/>
  <c r="B14" i="22"/>
  <c r="A14" i="22"/>
  <c r="E13" i="22"/>
  <c r="B13" i="22"/>
  <c r="A13" i="22"/>
  <c r="A8" i="22"/>
  <c r="A4" i="22"/>
  <c r="P74" i="21"/>
  <c r="O74" i="21"/>
  <c r="K74" i="21"/>
  <c r="H74" i="21"/>
  <c r="G74" i="21"/>
  <c r="F74" i="21"/>
  <c r="C74" i="21"/>
  <c r="Q72" i="21"/>
  <c r="P72" i="21"/>
  <c r="O72" i="21"/>
  <c r="N72" i="21"/>
  <c r="N74" i="21" s="1"/>
  <c r="M72" i="21"/>
  <c r="L72" i="21"/>
  <c r="K72" i="21"/>
  <c r="J72" i="21"/>
  <c r="J74" i="21" s="1"/>
  <c r="I72" i="21"/>
  <c r="H72" i="21"/>
  <c r="G72" i="21"/>
  <c r="F72" i="21"/>
  <c r="D72" i="21"/>
  <c r="C72" i="21"/>
  <c r="E70" i="21"/>
  <c r="B70" i="21"/>
  <c r="A70" i="21"/>
  <c r="E69" i="21"/>
  <c r="B69" i="21"/>
  <c r="A69" i="21"/>
  <c r="E68" i="21"/>
  <c r="B68" i="21"/>
  <c r="A68" i="21"/>
  <c r="E67" i="21"/>
  <c r="B67" i="21"/>
  <c r="A67" i="21"/>
  <c r="E66" i="21"/>
  <c r="B66" i="21"/>
  <c r="A66" i="21"/>
  <c r="E65" i="21"/>
  <c r="B65" i="21"/>
  <c r="A65" i="21"/>
  <c r="E64" i="21"/>
  <c r="B64" i="21"/>
  <c r="A64" i="21"/>
  <c r="E63" i="21"/>
  <c r="B63" i="21"/>
  <c r="A63" i="21"/>
  <c r="E62" i="21"/>
  <c r="B62" i="21"/>
  <c r="A62" i="21"/>
  <c r="E61" i="21"/>
  <c r="B61" i="21"/>
  <c r="A61" i="21"/>
  <c r="E60" i="21"/>
  <c r="B60" i="21"/>
  <c r="A60" i="21"/>
  <c r="E59" i="21"/>
  <c r="B59" i="21"/>
  <c r="A59" i="21"/>
  <c r="E58" i="21"/>
  <c r="B58" i="21"/>
  <c r="A58" i="21"/>
  <c r="E57" i="21"/>
  <c r="B57" i="21"/>
  <c r="A57" i="21"/>
  <c r="E56" i="21"/>
  <c r="B56" i="21"/>
  <c r="A56" i="21"/>
  <c r="E55" i="21"/>
  <c r="B55" i="21"/>
  <c r="A55" i="21"/>
  <c r="E54" i="21"/>
  <c r="B54" i="21"/>
  <c r="A54" i="21"/>
  <c r="E53" i="21"/>
  <c r="B53" i="21"/>
  <c r="A53" i="21"/>
  <c r="E52" i="21"/>
  <c r="B52" i="21"/>
  <c r="A52" i="21"/>
  <c r="E51" i="21"/>
  <c r="B51" i="21"/>
  <c r="A51" i="21"/>
  <c r="E50" i="21"/>
  <c r="B50" i="21"/>
  <c r="A50" i="21"/>
  <c r="E49" i="21"/>
  <c r="B49" i="21"/>
  <c r="A49" i="21"/>
  <c r="E48" i="21"/>
  <c r="B48" i="21"/>
  <c r="A48" i="21"/>
  <c r="E47" i="21"/>
  <c r="B47" i="21"/>
  <c r="A47" i="21"/>
  <c r="E46" i="21"/>
  <c r="B46" i="21"/>
  <c r="A46" i="21"/>
  <c r="E45" i="21"/>
  <c r="B45" i="21"/>
  <c r="A45" i="21"/>
  <c r="E44" i="21"/>
  <c r="B44" i="21"/>
  <c r="A44" i="21"/>
  <c r="E43" i="21"/>
  <c r="B43" i="21"/>
  <c r="A43" i="21"/>
  <c r="E42" i="21"/>
  <c r="B42" i="21"/>
  <c r="A42" i="21"/>
  <c r="E41" i="21"/>
  <c r="B41" i="21"/>
  <c r="A41" i="21"/>
  <c r="E40" i="21"/>
  <c r="B40" i="21"/>
  <c r="A40" i="21"/>
  <c r="E39" i="21"/>
  <c r="E72" i="21" s="1"/>
  <c r="B39" i="21"/>
  <c r="A39" i="21"/>
  <c r="Q32" i="21"/>
  <c r="Q74" i="21" s="1"/>
  <c r="P32" i="21"/>
  <c r="O32" i="21"/>
  <c r="N32" i="21"/>
  <c r="M32" i="21"/>
  <c r="L32" i="21"/>
  <c r="L74" i="21" s="1"/>
  <c r="K32" i="21"/>
  <c r="J32" i="21"/>
  <c r="I32" i="21"/>
  <c r="I74" i="21" s="1"/>
  <c r="H32" i="21"/>
  <c r="G32" i="21"/>
  <c r="F32" i="21"/>
  <c r="D32" i="21"/>
  <c r="D74" i="21" s="1"/>
  <c r="C32" i="21"/>
  <c r="E30" i="21"/>
  <c r="B30" i="21"/>
  <c r="A30" i="21"/>
  <c r="E29" i="21"/>
  <c r="B29" i="21"/>
  <c r="A29" i="21"/>
  <c r="E28" i="21"/>
  <c r="B28" i="21"/>
  <c r="A28" i="21"/>
  <c r="E27" i="21"/>
  <c r="B27" i="21"/>
  <c r="A27" i="21"/>
  <c r="E26" i="21"/>
  <c r="B26" i="21"/>
  <c r="A26" i="21"/>
  <c r="E25" i="21"/>
  <c r="B25" i="21"/>
  <c r="A25" i="21"/>
  <c r="E24" i="21"/>
  <c r="B24" i="21"/>
  <c r="A24" i="21"/>
  <c r="E23" i="21"/>
  <c r="B23" i="21"/>
  <c r="A23" i="21"/>
  <c r="E22" i="21"/>
  <c r="B22" i="21"/>
  <c r="A22" i="21"/>
  <c r="E21" i="21"/>
  <c r="B21" i="21"/>
  <c r="A21" i="21"/>
  <c r="E20" i="21"/>
  <c r="B20" i="21"/>
  <c r="A20" i="21"/>
  <c r="E19" i="21"/>
  <c r="B19" i="21"/>
  <c r="A19" i="21"/>
  <c r="E18" i="21"/>
  <c r="B18" i="21"/>
  <c r="A18" i="21"/>
  <c r="E17" i="21"/>
  <c r="B17" i="21"/>
  <c r="A17" i="21"/>
  <c r="E16" i="21"/>
  <c r="B16" i="21"/>
  <c r="A16" i="21"/>
  <c r="E15" i="21"/>
  <c r="B15" i="21"/>
  <c r="A15" i="21"/>
  <c r="E14" i="21"/>
  <c r="B14" i="21"/>
  <c r="A14" i="21"/>
  <c r="E13" i="21"/>
  <c r="B13" i="21"/>
  <c r="A13" i="21"/>
  <c r="A8" i="21"/>
  <c r="A4" i="21"/>
  <c r="P74" i="20"/>
  <c r="M74" i="20"/>
  <c r="L74" i="20"/>
  <c r="K74" i="20"/>
  <c r="H74" i="20"/>
  <c r="D74" i="20"/>
  <c r="C74" i="20"/>
  <c r="Q72" i="20"/>
  <c r="P72" i="20"/>
  <c r="O72" i="20"/>
  <c r="O74" i="20" s="1"/>
  <c r="N72" i="20"/>
  <c r="M72" i="20"/>
  <c r="L72" i="20"/>
  <c r="K72" i="20"/>
  <c r="J72" i="20"/>
  <c r="I72" i="20"/>
  <c r="H72" i="20"/>
  <c r="G72" i="20"/>
  <c r="G74" i="20" s="1"/>
  <c r="F72" i="20"/>
  <c r="D72" i="20"/>
  <c r="C72" i="20"/>
  <c r="E70" i="20"/>
  <c r="B70" i="20"/>
  <c r="A70" i="20"/>
  <c r="E69" i="20"/>
  <c r="B69" i="20"/>
  <c r="A69" i="20"/>
  <c r="E68" i="20"/>
  <c r="B68" i="20"/>
  <c r="A68" i="20"/>
  <c r="E67" i="20"/>
  <c r="B67" i="20"/>
  <c r="A67" i="20"/>
  <c r="E66" i="20"/>
  <c r="B66" i="20"/>
  <c r="A66" i="20"/>
  <c r="E65" i="20"/>
  <c r="B65" i="20"/>
  <c r="A65" i="20"/>
  <c r="E64" i="20"/>
  <c r="B64" i="20"/>
  <c r="A64" i="20"/>
  <c r="E63" i="20"/>
  <c r="B63" i="20"/>
  <c r="A63" i="20"/>
  <c r="E62" i="20"/>
  <c r="B62" i="20"/>
  <c r="A62" i="20"/>
  <c r="E61" i="20"/>
  <c r="B61" i="20"/>
  <c r="A61" i="20"/>
  <c r="E60" i="20"/>
  <c r="B60" i="20"/>
  <c r="A60" i="20"/>
  <c r="E59" i="20"/>
  <c r="B59" i="20"/>
  <c r="A59" i="20"/>
  <c r="E58" i="20"/>
  <c r="B58" i="20"/>
  <c r="A58" i="20"/>
  <c r="E57" i="20"/>
  <c r="B57" i="20"/>
  <c r="A57" i="20"/>
  <c r="E56" i="20"/>
  <c r="B56" i="20"/>
  <c r="A56" i="20"/>
  <c r="E55" i="20"/>
  <c r="B55" i="20"/>
  <c r="A55" i="20"/>
  <c r="E54" i="20"/>
  <c r="B54" i="20"/>
  <c r="A54" i="20"/>
  <c r="E53" i="20"/>
  <c r="B53" i="20"/>
  <c r="A53" i="20"/>
  <c r="E52" i="20"/>
  <c r="B52" i="20"/>
  <c r="A52" i="20"/>
  <c r="E51" i="20"/>
  <c r="B51" i="20"/>
  <c r="A51" i="20"/>
  <c r="E50" i="20"/>
  <c r="B50" i="20"/>
  <c r="A50" i="20"/>
  <c r="E49" i="20"/>
  <c r="B49" i="20"/>
  <c r="A49" i="20"/>
  <c r="E48" i="20"/>
  <c r="B48" i="20"/>
  <c r="A48" i="20"/>
  <c r="E47" i="20"/>
  <c r="B47" i="20"/>
  <c r="A47" i="20"/>
  <c r="E46" i="20"/>
  <c r="B46" i="20"/>
  <c r="A46" i="20"/>
  <c r="E45" i="20"/>
  <c r="B45" i="20"/>
  <c r="A45" i="20"/>
  <c r="E44" i="20"/>
  <c r="B44" i="20"/>
  <c r="A44" i="20"/>
  <c r="E43" i="20"/>
  <c r="B43" i="20"/>
  <c r="A43" i="20"/>
  <c r="E42" i="20"/>
  <c r="B42" i="20"/>
  <c r="A42" i="20"/>
  <c r="E41" i="20"/>
  <c r="B41" i="20"/>
  <c r="A41" i="20"/>
  <c r="E40" i="20"/>
  <c r="B40" i="20"/>
  <c r="A40" i="20"/>
  <c r="E39" i="20"/>
  <c r="B39" i="20"/>
  <c r="A39" i="20"/>
  <c r="Q32" i="20"/>
  <c r="Q74" i="20" s="1"/>
  <c r="P32" i="20"/>
  <c r="O32" i="20"/>
  <c r="N32" i="20"/>
  <c r="N74" i="20" s="1"/>
  <c r="M32" i="20"/>
  <c r="L32" i="20"/>
  <c r="K32" i="20"/>
  <c r="J32" i="20"/>
  <c r="I32" i="20"/>
  <c r="I74" i="20" s="1"/>
  <c r="H32" i="20"/>
  <c r="G32" i="20"/>
  <c r="F32" i="20"/>
  <c r="F74" i="20" s="1"/>
  <c r="D32" i="20"/>
  <c r="C32" i="20"/>
  <c r="E30" i="20"/>
  <c r="B30" i="20"/>
  <c r="A30" i="20"/>
  <c r="E29" i="20"/>
  <c r="B29" i="20"/>
  <c r="A29" i="20"/>
  <c r="E28" i="20"/>
  <c r="B28" i="20"/>
  <c r="A28" i="20"/>
  <c r="E27" i="20"/>
  <c r="B27" i="20"/>
  <c r="A27" i="20"/>
  <c r="E26" i="20"/>
  <c r="B26" i="20"/>
  <c r="A26" i="20"/>
  <c r="E25" i="20"/>
  <c r="B25" i="20"/>
  <c r="A25" i="20"/>
  <c r="E24" i="20"/>
  <c r="B24" i="20"/>
  <c r="A24" i="20"/>
  <c r="E23" i="20"/>
  <c r="B23" i="20"/>
  <c r="A23" i="20"/>
  <c r="E22" i="20"/>
  <c r="B22" i="20"/>
  <c r="A22" i="20"/>
  <c r="E21" i="20"/>
  <c r="B21" i="20"/>
  <c r="A21" i="20"/>
  <c r="E20" i="20"/>
  <c r="B20" i="20"/>
  <c r="A20" i="20"/>
  <c r="E19" i="20"/>
  <c r="B19" i="20"/>
  <c r="A19" i="20"/>
  <c r="E18" i="20"/>
  <c r="B18" i="20"/>
  <c r="A18" i="20"/>
  <c r="E17" i="20"/>
  <c r="B17" i="20"/>
  <c r="A17" i="20"/>
  <c r="E16" i="20"/>
  <c r="B16" i="20"/>
  <c r="A16" i="20"/>
  <c r="E15" i="20"/>
  <c r="B15" i="20"/>
  <c r="A15" i="20"/>
  <c r="E14" i="20"/>
  <c r="E32" i="20" s="1"/>
  <c r="B14" i="20"/>
  <c r="A14" i="20"/>
  <c r="E13" i="20"/>
  <c r="B13" i="20"/>
  <c r="A13" i="20"/>
  <c r="A8" i="20"/>
  <c r="A4" i="20"/>
  <c r="Q74" i="19"/>
  <c r="M74" i="19"/>
  <c r="J74" i="19"/>
  <c r="I74" i="19"/>
  <c r="H74" i="19"/>
  <c r="Q72" i="19"/>
  <c r="P72" i="19"/>
  <c r="P74" i="19" s="1"/>
  <c r="O72" i="19"/>
  <c r="N72" i="19"/>
  <c r="M72" i="19"/>
  <c r="L72" i="19"/>
  <c r="L74" i="19" s="1"/>
  <c r="K72" i="19"/>
  <c r="J72" i="19"/>
  <c r="I72" i="19"/>
  <c r="H72" i="19"/>
  <c r="G72" i="19"/>
  <c r="F72" i="19"/>
  <c r="D72" i="19"/>
  <c r="D74" i="19" s="1"/>
  <c r="C72" i="19"/>
  <c r="E70" i="19"/>
  <c r="B70" i="19"/>
  <c r="A70" i="19"/>
  <c r="E69" i="19"/>
  <c r="B69" i="19"/>
  <c r="A69" i="19"/>
  <c r="E68" i="19"/>
  <c r="B68" i="19"/>
  <c r="A68" i="19"/>
  <c r="E67" i="19"/>
  <c r="B67" i="19"/>
  <c r="A67" i="19"/>
  <c r="E66" i="19"/>
  <c r="B66" i="19"/>
  <c r="A66" i="19"/>
  <c r="E65" i="19"/>
  <c r="B65" i="19"/>
  <c r="A65" i="19"/>
  <c r="E64" i="19"/>
  <c r="B64" i="19"/>
  <c r="A64" i="19"/>
  <c r="E63" i="19"/>
  <c r="B63" i="19"/>
  <c r="A63" i="19"/>
  <c r="E62" i="19"/>
  <c r="B62" i="19"/>
  <c r="A62" i="19"/>
  <c r="E61" i="19"/>
  <c r="B61" i="19"/>
  <c r="A61" i="19"/>
  <c r="E60" i="19"/>
  <c r="B60" i="19"/>
  <c r="A60" i="19"/>
  <c r="E59" i="19"/>
  <c r="B59" i="19"/>
  <c r="A59" i="19"/>
  <c r="E58" i="19"/>
  <c r="B58" i="19"/>
  <c r="A58" i="19"/>
  <c r="E57" i="19"/>
  <c r="B57" i="19"/>
  <c r="A57" i="19"/>
  <c r="E56" i="19"/>
  <c r="B56" i="19"/>
  <c r="A56" i="19"/>
  <c r="E55" i="19"/>
  <c r="B55" i="19"/>
  <c r="A55" i="19"/>
  <c r="E54" i="19"/>
  <c r="B54" i="19"/>
  <c r="A54" i="19"/>
  <c r="E53" i="19"/>
  <c r="B53" i="19"/>
  <c r="A53" i="19"/>
  <c r="E52" i="19"/>
  <c r="B52" i="19"/>
  <c r="A52" i="19"/>
  <c r="E51" i="19"/>
  <c r="B51" i="19"/>
  <c r="A51" i="19"/>
  <c r="E50" i="19"/>
  <c r="B50" i="19"/>
  <c r="A50" i="19"/>
  <c r="E49" i="19"/>
  <c r="B49" i="19"/>
  <c r="A49" i="19"/>
  <c r="E48" i="19"/>
  <c r="B48" i="19"/>
  <c r="A48" i="19"/>
  <c r="E47" i="19"/>
  <c r="B47" i="19"/>
  <c r="A47" i="19"/>
  <c r="E46" i="19"/>
  <c r="B46" i="19"/>
  <c r="A46" i="19"/>
  <c r="E45" i="19"/>
  <c r="B45" i="19"/>
  <c r="A45" i="19"/>
  <c r="E44" i="19"/>
  <c r="B44" i="19"/>
  <c r="A44" i="19"/>
  <c r="E43" i="19"/>
  <c r="B43" i="19"/>
  <c r="A43" i="19"/>
  <c r="E42" i="19"/>
  <c r="B42" i="19"/>
  <c r="A42" i="19"/>
  <c r="E41" i="19"/>
  <c r="B41" i="19"/>
  <c r="A41" i="19"/>
  <c r="E40" i="19"/>
  <c r="B40" i="19"/>
  <c r="A40" i="19"/>
  <c r="E39" i="19"/>
  <c r="B39" i="19"/>
  <c r="A39" i="19"/>
  <c r="Q32" i="19"/>
  <c r="P32" i="19"/>
  <c r="O32" i="19"/>
  <c r="O74" i="19" s="1"/>
  <c r="N32" i="19"/>
  <c r="N74" i="19" s="1"/>
  <c r="M32" i="19"/>
  <c r="L32" i="19"/>
  <c r="K32" i="19"/>
  <c r="K74" i="19" s="1"/>
  <c r="J32" i="19"/>
  <c r="I32" i="19"/>
  <c r="H32" i="19"/>
  <c r="G32" i="19"/>
  <c r="G74" i="19" s="1"/>
  <c r="F32" i="19"/>
  <c r="F74" i="19" s="1"/>
  <c r="D32" i="19"/>
  <c r="C32" i="19"/>
  <c r="C74" i="19" s="1"/>
  <c r="E30" i="19"/>
  <c r="B30" i="19"/>
  <c r="A30" i="19"/>
  <c r="E29" i="19"/>
  <c r="B29" i="19"/>
  <c r="A29" i="19"/>
  <c r="E28" i="19"/>
  <c r="B28" i="19"/>
  <c r="A28" i="19"/>
  <c r="E27" i="19"/>
  <c r="B27" i="19"/>
  <c r="A27" i="19"/>
  <c r="E26" i="19"/>
  <c r="B26" i="19"/>
  <c r="A26" i="19"/>
  <c r="E25" i="19"/>
  <c r="B25" i="19"/>
  <c r="A25" i="19"/>
  <c r="E24" i="19"/>
  <c r="B24" i="19"/>
  <c r="A24" i="19"/>
  <c r="E23" i="19"/>
  <c r="B23" i="19"/>
  <c r="A23" i="19"/>
  <c r="E22" i="19"/>
  <c r="B22" i="19"/>
  <c r="A22" i="19"/>
  <c r="E21" i="19"/>
  <c r="B21" i="19"/>
  <c r="A21" i="19"/>
  <c r="E20" i="19"/>
  <c r="B20" i="19"/>
  <c r="A20" i="19"/>
  <c r="E19" i="19"/>
  <c r="B19" i="19"/>
  <c r="A19" i="19"/>
  <c r="E18" i="19"/>
  <c r="B18" i="19"/>
  <c r="A18" i="19"/>
  <c r="E17" i="19"/>
  <c r="B17" i="19"/>
  <c r="A17" i="19"/>
  <c r="E16" i="19"/>
  <c r="B16" i="19"/>
  <c r="A16" i="19"/>
  <c r="E15" i="19"/>
  <c r="B15" i="19"/>
  <c r="A15" i="19"/>
  <c r="E14" i="19"/>
  <c r="B14" i="19"/>
  <c r="A14" i="19"/>
  <c r="E13" i="19"/>
  <c r="E32" i="19" s="1"/>
  <c r="B13" i="19"/>
  <c r="A13" i="19"/>
  <c r="A8" i="19"/>
  <c r="A4" i="19"/>
  <c r="O74" i="18"/>
  <c r="N74" i="18"/>
  <c r="J74" i="18"/>
  <c r="G74" i="18"/>
  <c r="F74" i="18"/>
  <c r="Q72" i="18"/>
  <c r="Q74" i="18" s="1"/>
  <c r="P72" i="18"/>
  <c r="O72" i="18"/>
  <c r="N72" i="18"/>
  <c r="M72" i="18"/>
  <c r="M74" i="18" s="1"/>
  <c r="L72" i="18"/>
  <c r="K72" i="18"/>
  <c r="J72" i="18"/>
  <c r="I72" i="18"/>
  <c r="I74" i="18" s="1"/>
  <c r="H72" i="18"/>
  <c r="G72" i="18"/>
  <c r="F72" i="18"/>
  <c r="D72" i="18"/>
  <c r="C72" i="18"/>
  <c r="E70" i="18"/>
  <c r="B70" i="18"/>
  <c r="A70" i="18"/>
  <c r="E69" i="18"/>
  <c r="B69" i="18"/>
  <c r="A69" i="18"/>
  <c r="E68" i="18"/>
  <c r="B68" i="18"/>
  <c r="A68" i="18"/>
  <c r="E67" i="18"/>
  <c r="B67" i="18"/>
  <c r="A67" i="18"/>
  <c r="E66" i="18"/>
  <c r="B66" i="18"/>
  <c r="A66" i="18"/>
  <c r="E65" i="18"/>
  <c r="B65" i="18"/>
  <c r="A65" i="18"/>
  <c r="E64" i="18"/>
  <c r="B64" i="18"/>
  <c r="A64" i="18"/>
  <c r="E63" i="18"/>
  <c r="B63" i="18"/>
  <c r="A63" i="18"/>
  <c r="E62" i="18"/>
  <c r="B62" i="18"/>
  <c r="A62" i="18"/>
  <c r="E61" i="18"/>
  <c r="B61" i="18"/>
  <c r="A61" i="18"/>
  <c r="E60" i="18"/>
  <c r="B60" i="18"/>
  <c r="A60" i="18"/>
  <c r="E59" i="18"/>
  <c r="B59" i="18"/>
  <c r="A59" i="18"/>
  <c r="E58" i="18"/>
  <c r="B58" i="18"/>
  <c r="A58" i="18"/>
  <c r="E57" i="18"/>
  <c r="B57" i="18"/>
  <c r="A57" i="18"/>
  <c r="E56" i="18"/>
  <c r="B56" i="18"/>
  <c r="A56" i="18"/>
  <c r="E55" i="18"/>
  <c r="B55" i="18"/>
  <c r="A55" i="18"/>
  <c r="E54" i="18"/>
  <c r="B54" i="18"/>
  <c r="A54" i="18"/>
  <c r="E53" i="18"/>
  <c r="B53" i="18"/>
  <c r="A53" i="18"/>
  <c r="E52" i="18"/>
  <c r="B52" i="18"/>
  <c r="A52" i="18"/>
  <c r="E51" i="18"/>
  <c r="B51" i="18"/>
  <c r="A51" i="18"/>
  <c r="E50" i="18"/>
  <c r="B50" i="18"/>
  <c r="A50" i="18"/>
  <c r="E49" i="18"/>
  <c r="B49" i="18"/>
  <c r="A49" i="18"/>
  <c r="E48" i="18"/>
  <c r="B48" i="18"/>
  <c r="A48" i="18"/>
  <c r="E47" i="18"/>
  <c r="B47" i="18"/>
  <c r="A47" i="18"/>
  <c r="E46" i="18"/>
  <c r="B46" i="18"/>
  <c r="A46" i="18"/>
  <c r="E45" i="18"/>
  <c r="B45" i="18"/>
  <c r="A45" i="18"/>
  <c r="E44" i="18"/>
  <c r="B44" i="18"/>
  <c r="A44" i="18"/>
  <c r="E43" i="18"/>
  <c r="B43" i="18"/>
  <c r="A43" i="18"/>
  <c r="E42" i="18"/>
  <c r="B42" i="18"/>
  <c r="A42" i="18"/>
  <c r="E41" i="18"/>
  <c r="B41" i="18"/>
  <c r="A41" i="18"/>
  <c r="E40" i="18"/>
  <c r="B40" i="18"/>
  <c r="A40" i="18"/>
  <c r="E39" i="18"/>
  <c r="E72" i="18" s="1"/>
  <c r="B39" i="18"/>
  <c r="A39" i="18"/>
  <c r="Q32" i="18"/>
  <c r="P32" i="18"/>
  <c r="P74" i="18" s="1"/>
  <c r="O32" i="18"/>
  <c r="N32" i="18"/>
  <c r="M32" i="18"/>
  <c r="L32" i="18"/>
  <c r="K32" i="18"/>
  <c r="K74" i="18" s="1"/>
  <c r="J32" i="18"/>
  <c r="I32" i="18"/>
  <c r="H32" i="18"/>
  <c r="H74" i="18" s="1"/>
  <c r="G32" i="18"/>
  <c r="F32" i="18"/>
  <c r="D32" i="18"/>
  <c r="C32" i="18"/>
  <c r="C74" i="18" s="1"/>
  <c r="E30" i="18"/>
  <c r="B30" i="18"/>
  <c r="A30" i="18"/>
  <c r="E29" i="18"/>
  <c r="B29" i="18"/>
  <c r="A29" i="18"/>
  <c r="E28" i="18"/>
  <c r="B28" i="18"/>
  <c r="A28" i="18"/>
  <c r="E27" i="18"/>
  <c r="B27" i="18"/>
  <c r="A27" i="18"/>
  <c r="E26" i="18"/>
  <c r="B26" i="18"/>
  <c r="A26" i="18"/>
  <c r="E25" i="18"/>
  <c r="B25" i="18"/>
  <c r="A25" i="18"/>
  <c r="E24" i="18"/>
  <c r="B24" i="18"/>
  <c r="A24" i="18"/>
  <c r="E23" i="18"/>
  <c r="B23" i="18"/>
  <c r="A23" i="18"/>
  <c r="E22" i="18"/>
  <c r="B22" i="18"/>
  <c r="A22" i="18"/>
  <c r="E21" i="18"/>
  <c r="B21" i="18"/>
  <c r="A21" i="18"/>
  <c r="E20" i="18"/>
  <c r="B20" i="18"/>
  <c r="A20" i="18"/>
  <c r="E19" i="18"/>
  <c r="B19" i="18"/>
  <c r="A19" i="18"/>
  <c r="E18" i="18"/>
  <c r="B18" i="18"/>
  <c r="A18" i="18"/>
  <c r="E17" i="18"/>
  <c r="B17" i="18"/>
  <c r="A17" i="18"/>
  <c r="E16" i="18"/>
  <c r="B16" i="18"/>
  <c r="A16" i="18"/>
  <c r="E15" i="18"/>
  <c r="B15" i="18"/>
  <c r="A15" i="18"/>
  <c r="E14" i="18"/>
  <c r="B14" i="18"/>
  <c r="A14" i="18"/>
  <c r="E13" i="18"/>
  <c r="B13" i="18"/>
  <c r="A13" i="18"/>
  <c r="A8" i="18"/>
  <c r="A4" i="18"/>
  <c r="O74" i="17"/>
  <c r="L74" i="17"/>
  <c r="K74" i="17"/>
  <c r="G74" i="17"/>
  <c r="D74" i="17"/>
  <c r="C74" i="17"/>
  <c r="Q72" i="17"/>
  <c r="P72" i="17"/>
  <c r="O72" i="17"/>
  <c r="N72" i="17"/>
  <c r="N74" i="17" s="1"/>
  <c r="M72" i="17"/>
  <c r="L72" i="17"/>
  <c r="K72" i="17"/>
  <c r="J72" i="17"/>
  <c r="J74" i="17" s="1"/>
  <c r="I72" i="17"/>
  <c r="H72" i="17"/>
  <c r="G72" i="17"/>
  <c r="F72" i="17"/>
  <c r="F74" i="17" s="1"/>
  <c r="D72" i="17"/>
  <c r="C72" i="17"/>
  <c r="E70" i="17"/>
  <c r="B70" i="17"/>
  <c r="A70" i="17"/>
  <c r="E69" i="17"/>
  <c r="B69" i="17"/>
  <c r="A69" i="17"/>
  <c r="E68" i="17"/>
  <c r="B68" i="17"/>
  <c r="A68" i="17"/>
  <c r="E67" i="17"/>
  <c r="B67" i="17"/>
  <c r="A67" i="17"/>
  <c r="E66" i="17"/>
  <c r="B66" i="17"/>
  <c r="A66" i="17"/>
  <c r="E65" i="17"/>
  <c r="B65" i="17"/>
  <c r="A65" i="17"/>
  <c r="E64" i="17"/>
  <c r="B64" i="17"/>
  <c r="A64" i="17"/>
  <c r="E63" i="17"/>
  <c r="B63" i="17"/>
  <c r="A63" i="17"/>
  <c r="E62" i="17"/>
  <c r="B62" i="17"/>
  <c r="A62" i="17"/>
  <c r="E61" i="17"/>
  <c r="B61" i="17"/>
  <c r="A61" i="17"/>
  <c r="E60" i="17"/>
  <c r="B60" i="17"/>
  <c r="A60" i="17"/>
  <c r="E59" i="17"/>
  <c r="B59" i="17"/>
  <c r="A59" i="17"/>
  <c r="E58" i="17"/>
  <c r="B58" i="17"/>
  <c r="A58" i="17"/>
  <c r="E57" i="17"/>
  <c r="B57" i="17"/>
  <c r="A57" i="17"/>
  <c r="E56" i="17"/>
  <c r="B56" i="17"/>
  <c r="A56" i="17"/>
  <c r="E55" i="17"/>
  <c r="B55" i="17"/>
  <c r="A55" i="17"/>
  <c r="E54" i="17"/>
  <c r="B54" i="17"/>
  <c r="A54" i="17"/>
  <c r="E53" i="17"/>
  <c r="B53" i="17"/>
  <c r="A53" i="17"/>
  <c r="E52" i="17"/>
  <c r="B52" i="17"/>
  <c r="A52" i="17"/>
  <c r="E51" i="17"/>
  <c r="B51" i="17"/>
  <c r="A51" i="17"/>
  <c r="E50" i="17"/>
  <c r="B50" i="17"/>
  <c r="A50" i="17"/>
  <c r="E49" i="17"/>
  <c r="B49" i="17"/>
  <c r="A49" i="17"/>
  <c r="E48" i="17"/>
  <c r="B48" i="17"/>
  <c r="A48" i="17"/>
  <c r="E47" i="17"/>
  <c r="B47" i="17"/>
  <c r="A47" i="17"/>
  <c r="E46" i="17"/>
  <c r="B46" i="17"/>
  <c r="A46" i="17"/>
  <c r="E45" i="17"/>
  <c r="B45" i="17"/>
  <c r="A45" i="17"/>
  <c r="E44" i="17"/>
  <c r="B44" i="17"/>
  <c r="A44" i="17"/>
  <c r="E43" i="17"/>
  <c r="B43" i="17"/>
  <c r="A43" i="17"/>
  <c r="E42" i="17"/>
  <c r="B42" i="17"/>
  <c r="A42" i="17"/>
  <c r="E41" i="17"/>
  <c r="B41" i="17"/>
  <c r="A41" i="17"/>
  <c r="E40" i="17"/>
  <c r="B40" i="17"/>
  <c r="A40" i="17"/>
  <c r="E39" i="17"/>
  <c r="B39" i="17"/>
  <c r="A39" i="17"/>
  <c r="Q32" i="17"/>
  <c r="P32" i="17"/>
  <c r="P74" i="17" s="1"/>
  <c r="O32" i="17"/>
  <c r="N32" i="17"/>
  <c r="M32" i="17"/>
  <c r="M74" i="17" s="1"/>
  <c r="L32" i="17"/>
  <c r="K32" i="17"/>
  <c r="J32" i="17"/>
  <c r="I32" i="17"/>
  <c r="H32" i="17"/>
  <c r="H74" i="17" s="1"/>
  <c r="G32" i="17"/>
  <c r="F32" i="17"/>
  <c r="D32" i="17"/>
  <c r="C32" i="17"/>
  <c r="E30" i="17"/>
  <c r="B30" i="17"/>
  <c r="A30" i="17"/>
  <c r="E29" i="17"/>
  <c r="B29" i="17"/>
  <c r="A29" i="17"/>
  <c r="E28" i="17"/>
  <c r="B28" i="17"/>
  <c r="A28" i="17"/>
  <c r="E27" i="17"/>
  <c r="B27" i="17"/>
  <c r="A27" i="17"/>
  <c r="E26" i="17"/>
  <c r="B26" i="17"/>
  <c r="A26" i="17"/>
  <c r="E25" i="17"/>
  <c r="B25" i="17"/>
  <c r="A25" i="17"/>
  <c r="E24" i="17"/>
  <c r="B24" i="17"/>
  <c r="A24" i="17"/>
  <c r="E23" i="17"/>
  <c r="B23" i="17"/>
  <c r="A23" i="17"/>
  <c r="E22" i="17"/>
  <c r="B22" i="17"/>
  <c r="A22" i="17"/>
  <c r="E21" i="17"/>
  <c r="B21" i="17"/>
  <c r="A21" i="17"/>
  <c r="E20" i="17"/>
  <c r="B20" i="17"/>
  <c r="A20" i="17"/>
  <c r="E19" i="17"/>
  <c r="B19" i="17"/>
  <c r="A19" i="17"/>
  <c r="E18" i="17"/>
  <c r="B18" i="17"/>
  <c r="A18" i="17"/>
  <c r="E17" i="17"/>
  <c r="B17" i="17"/>
  <c r="A17" i="17"/>
  <c r="E16" i="17"/>
  <c r="B16" i="17"/>
  <c r="A16" i="17"/>
  <c r="E15" i="17"/>
  <c r="B15" i="17"/>
  <c r="A15" i="17"/>
  <c r="E14" i="17"/>
  <c r="B14" i="17"/>
  <c r="A14" i="17"/>
  <c r="E13" i="17"/>
  <c r="B13" i="17"/>
  <c r="A13" i="17"/>
  <c r="A8" i="17"/>
  <c r="A4" i="17"/>
  <c r="Q74" i="16"/>
  <c r="P74" i="16"/>
  <c r="O74" i="16"/>
  <c r="L74" i="16"/>
  <c r="I74" i="16"/>
  <c r="H74" i="16"/>
  <c r="D74" i="16"/>
  <c r="Q72" i="16"/>
  <c r="P72" i="16"/>
  <c r="O72" i="16"/>
  <c r="N72" i="16"/>
  <c r="M72" i="16"/>
  <c r="L72" i="16"/>
  <c r="K72" i="16"/>
  <c r="K74" i="16" s="1"/>
  <c r="J72" i="16"/>
  <c r="I72" i="16"/>
  <c r="H72" i="16"/>
  <c r="G72" i="16"/>
  <c r="G74" i="16" s="1"/>
  <c r="F72" i="16"/>
  <c r="D72" i="16"/>
  <c r="C72" i="16"/>
  <c r="C74" i="16" s="1"/>
  <c r="E70" i="16"/>
  <c r="B70" i="16"/>
  <c r="A70" i="16"/>
  <c r="E69" i="16"/>
  <c r="B69" i="16"/>
  <c r="A69" i="16"/>
  <c r="E68" i="16"/>
  <c r="B68" i="16"/>
  <c r="A68" i="16"/>
  <c r="E67" i="16"/>
  <c r="B67" i="16"/>
  <c r="A67" i="16"/>
  <c r="E66" i="16"/>
  <c r="B66" i="16"/>
  <c r="A66" i="16"/>
  <c r="E65" i="16"/>
  <c r="B65" i="16"/>
  <c r="A65" i="16"/>
  <c r="E64" i="16"/>
  <c r="B64" i="16"/>
  <c r="A64" i="16"/>
  <c r="E63" i="16"/>
  <c r="B63" i="16"/>
  <c r="A63" i="16"/>
  <c r="E62" i="16"/>
  <c r="B62" i="16"/>
  <c r="A62" i="16"/>
  <c r="E61" i="16"/>
  <c r="B61" i="16"/>
  <c r="A61" i="16"/>
  <c r="E60" i="16"/>
  <c r="B60" i="16"/>
  <c r="A60" i="16"/>
  <c r="E59" i="16"/>
  <c r="B59" i="16"/>
  <c r="A59" i="16"/>
  <c r="E58" i="16"/>
  <c r="B58" i="16"/>
  <c r="A58" i="16"/>
  <c r="E57" i="16"/>
  <c r="B57" i="16"/>
  <c r="A57" i="16"/>
  <c r="E56" i="16"/>
  <c r="B56" i="16"/>
  <c r="A56" i="16"/>
  <c r="E55" i="16"/>
  <c r="B55" i="16"/>
  <c r="A55" i="16"/>
  <c r="E54" i="16"/>
  <c r="B54" i="16"/>
  <c r="A54" i="16"/>
  <c r="E53" i="16"/>
  <c r="B53" i="16"/>
  <c r="A53" i="16"/>
  <c r="E52" i="16"/>
  <c r="B52" i="16"/>
  <c r="A52" i="16"/>
  <c r="E51" i="16"/>
  <c r="B51" i="16"/>
  <c r="A51" i="16"/>
  <c r="E50" i="16"/>
  <c r="B50" i="16"/>
  <c r="A50" i="16"/>
  <c r="E49" i="16"/>
  <c r="B49" i="16"/>
  <c r="A49" i="16"/>
  <c r="E48" i="16"/>
  <c r="B48" i="16"/>
  <c r="A48" i="16"/>
  <c r="E47" i="16"/>
  <c r="B47" i="16"/>
  <c r="A47" i="16"/>
  <c r="E46" i="16"/>
  <c r="B46" i="16"/>
  <c r="A46" i="16"/>
  <c r="E45" i="16"/>
  <c r="B45" i="16"/>
  <c r="A45" i="16"/>
  <c r="E44" i="16"/>
  <c r="B44" i="16"/>
  <c r="A44" i="16"/>
  <c r="E43" i="16"/>
  <c r="B43" i="16"/>
  <c r="A43" i="16"/>
  <c r="E42" i="16"/>
  <c r="B42" i="16"/>
  <c r="A42" i="16"/>
  <c r="E41" i="16"/>
  <c r="B41" i="16"/>
  <c r="A41" i="16"/>
  <c r="E40" i="16"/>
  <c r="B40" i="16"/>
  <c r="A40" i="16"/>
  <c r="E39" i="16"/>
  <c r="E72" i="16" s="1"/>
  <c r="B39" i="16"/>
  <c r="A39" i="16"/>
  <c r="Q32" i="16"/>
  <c r="P32" i="16"/>
  <c r="O32" i="16"/>
  <c r="N32" i="16"/>
  <c r="M32" i="16"/>
  <c r="M74" i="16" s="1"/>
  <c r="L32" i="16"/>
  <c r="K32" i="16"/>
  <c r="J32" i="16"/>
  <c r="J74" i="16" s="1"/>
  <c r="I32" i="16"/>
  <c r="H32" i="16"/>
  <c r="G32" i="16"/>
  <c r="F32" i="16"/>
  <c r="D32" i="16"/>
  <c r="C32" i="16"/>
  <c r="E30" i="16"/>
  <c r="B30" i="16"/>
  <c r="A30" i="16"/>
  <c r="E29" i="16"/>
  <c r="B29" i="16"/>
  <c r="A29" i="16"/>
  <c r="E28" i="16"/>
  <c r="B28" i="16"/>
  <c r="A28" i="16"/>
  <c r="E27" i="16"/>
  <c r="B27" i="16"/>
  <c r="A27" i="16"/>
  <c r="E26" i="16"/>
  <c r="B26" i="16"/>
  <c r="A26" i="16"/>
  <c r="E25" i="16"/>
  <c r="B25" i="16"/>
  <c r="A25" i="16"/>
  <c r="E24" i="16"/>
  <c r="B24" i="16"/>
  <c r="A24" i="16"/>
  <c r="E23" i="16"/>
  <c r="B23" i="16"/>
  <c r="A23" i="16"/>
  <c r="E22" i="16"/>
  <c r="B22" i="16"/>
  <c r="A22" i="16"/>
  <c r="E21" i="16"/>
  <c r="B21" i="16"/>
  <c r="A21" i="16"/>
  <c r="E20" i="16"/>
  <c r="B20" i="16"/>
  <c r="A20" i="16"/>
  <c r="E19" i="16"/>
  <c r="B19" i="16"/>
  <c r="A19" i="16"/>
  <c r="E18" i="16"/>
  <c r="B18" i="16"/>
  <c r="A18" i="16"/>
  <c r="E17" i="16"/>
  <c r="B17" i="16"/>
  <c r="A17" i="16"/>
  <c r="E16" i="16"/>
  <c r="B16" i="16"/>
  <c r="A16" i="16"/>
  <c r="E15" i="16"/>
  <c r="B15" i="16"/>
  <c r="A15" i="16"/>
  <c r="E14" i="16"/>
  <c r="E32" i="16" s="1"/>
  <c r="E74" i="16" s="1"/>
  <c r="B14" i="16"/>
  <c r="A14" i="16"/>
  <c r="E13" i="16"/>
  <c r="B13" i="16"/>
  <c r="A13" i="16"/>
  <c r="A8" i="16"/>
  <c r="A4" i="16"/>
  <c r="N74" i="15"/>
  <c r="M74" i="15"/>
  <c r="F74" i="15"/>
  <c r="D74" i="15"/>
  <c r="Q72" i="15"/>
  <c r="Q74" i="15" s="1"/>
  <c r="P72" i="15"/>
  <c r="O72" i="15"/>
  <c r="N72" i="15"/>
  <c r="M72" i="15"/>
  <c r="L72" i="15"/>
  <c r="L74" i="15" s="1"/>
  <c r="K72" i="15"/>
  <c r="J72" i="15"/>
  <c r="I72" i="15"/>
  <c r="I74" i="15" s="1"/>
  <c r="H72" i="15"/>
  <c r="G72" i="15"/>
  <c r="F72" i="15"/>
  <c r="D72" i="15"/>
  <c r="C72" i="15"/>
  <c r="E70" i="15"/>
  <c r="B70" i="15"/>
  <c r="A70" i="15"/>
  <c r="E69" i="15"/>
  <c r="B69" i="15"/>
  <c r="A69" i="15"/>
  <c r="E68" i="15"/>
  <c r="B68" i="15"/>
  <c r="A68" i="15"/>
  <c r="E67" i="15"/>
  <c r="B67" i="15"/>
  <c r="A67" i="15"/>
  <c r="E66" i="15"/>
  <c r="B66" i="15"/>
  <c r="A66" i="15"/>
  <c r="E65" i="15"/>
  <c r="B65" i="15"/>
  <c r="A65" i="15"/>
  <c r="E64" i="15"/>
  <c r="B64" i="15"/>
  <c r="A64" i="15"/>
  <c r="E63" i="15"/>
  <c r="B63" i="15"/>
  <c r="A63" i="15"/>
  <c r="E62" i="15"/>
  <c r="B62" i="15"/>
  <c r="A62" i="15"/>
  <c r="E61" i="15"/>
  <c r="B61" i="15"/>
  <c r="A61" i="15"/>
  <c r="E60" i="15"/>
  <c r="B60" i="15"/>
  <c r="A60" i="15"/>
  <c r="E59" i="15"/>
  <c r="B59" i="15"/>
  <c r="A59" i="15"/>
  <c r="E58" i="15"/>
  <c r="B58" i="15"/>
  <c r="A58" i="15"/>
  <c r="E57" i="15"/>
  <c r="B57" i="15"/>
  <c r="A57" i="15"/>
  <c r="E56" i="15"/>
  <c r="B56" i="15"/>
  <c r="A56" i="15"/>
  <c r="E55" i="15"/>
  <c r="B55" i="15"/>
  <c r="A55" i="15"/>
  <c r="E54" i="15"/>
  <c r="B54" i="15"/>
  <c r="A54" i="15"/>
  <c r="E53" i="15"/>
  <c r="B53" i="15"/>
  <c r="A53" i="15"/>
  <c r="E52" i="15"/>
  <c r="B52" i="15"/>
  <c r="A52" i="15"/>
  <c r="E51" i="15"/>
  <c r="B51" i="15"/>
  <c r="A51" i="15"/>
  <c r="E50" i="15"/>
  <c r="B50" i="15"/>
  <c r="A50" i="15"/>
  <c r="E49" i="15"/>
  <c r="B49" i="15"/>
  <c r="A49" i="15"/>
  <c r="E48" i="15"/>
  <c r="B48" i="15"/>
  <c r="A48" i="15"/>
  <c r="E47" i="15"/>
  <c r="B47" i="15"/>
  <c r="A47" i="15"/>
  <c r="E46" i="15"/>
  <c r="B46" i="15"/>
  <c r="A46" i="15"/>
  <c r="E45" i="15"/>
  <c r="B45" i="15"/>
  <c r="A45" i="15"/>
  <c r="E44" i="15"/>
  <c r="B44" i="15"/>
  <c r="A44" i="15"/>
  <c r="E43" i="15"/>
  <c r="B43" i="15"/>
  <c r="A43" i="15"/>
  <c r="E42" i="15"/>
  <c r="B42" i="15"/>
  <c r="A42" i="15"/>
  <c r="E41" i="15"/>
  <c r="B41" i="15"/>
  <c r="A41" i="15"/>
  <c r="E40" i="15"/>
  <c r="B40" i="15"/>
  <c r="A40" i="15"/>
  <c r="E39" i="15"/>
  <c r="B39" i="15"/>
  <c r="A39" i="15"/>
  <c r="Q32" i="15"/>
  <c r="P32" i="15"/>
  <c r="P74" i="15" s="1"/>
  <c r="O32" i="15"/>
  <c r="O74" i="15" s="1"/>
  <c r="N32" i="15"/>
  <c r="M32" i="15"/>
  <c r="L32" i="15"/>
  <c r="K32" i="15"/>
  <c r="J32" i="15"/>
  <c r="J74" i="15" s="1"/>
  <c r="I32" i="15"/>
  <c r="H32" i="15"/>
  <c r="H74" i="15" s="1"/>
  <c r="G32" i="15"/>
  <c r="G74" i="15" s="1"/>
  <c r="F32" i="15"/>
  <c r="D32" i="15"/>
  <c r="C32" i="15"/>
  <c r="E30" i="15"/>
  <c r="B30" i="15"/>
  <c r="A30" i="15"/>
  <c r="E29" i="15"/>
  <c r="B29" i="15"/>
  <c r="A29" i="15"/>
  <c r="E28" i="15"/>
  <c r="B28" i="15"/>
  <c r="A28" i="15"/>
  <c r="E27" i="15"/>
  <c r="B27" i="15"/>
  <c r="A27" i="15"/>
  <c r="E26" i="15"/>
  <c r="B26" i="15"/>
  <c r="A26" i="15"/>
  <c r="E25" i="15"/>
  <c r="B25" i="15"/>
  <c r="A25" i="15"/>
  <c r="E24" i="15"/>
  <c r="B24" i="15"/>
  <c r="A24" i="15"/>
  <c r="E23" i="15"/>
  <c r="B23" i="15"/>
  <c r="A23" i="15"/>
  <c r="E22" i="15"/>
  <c r="B22" i="15"/>
  <c r="A22" i="15"/>
  <c r="E21" i="15"/>
  <c r="B21" i="15"/>
  <c r="A21" i="15"/>
  <c r="E20" i="15"/>
  <c r="B20" i="15"/>
  <c r="A20" i="15"/>
  <c r="E19" i="15"/>
  <c r="B19" i="15"/>
  <c r="A19" i="15"/>
  <c r="E18" i="15"/>
  <c r="B18" i="15"/>
  <c r="A18" i="15"/>
  <c r="E17" i="15"/>
  <c r="B17" i="15"/>
  <c r="A17" i="15"/>
  <c r="E16" i="15"/>
  <c r="B16" i="15"/>
  <c r="A16" i="15"/>
  <c r="E15" i="15"/>
  <c r="B15" i="15"/>
  <c r="A15" i="15"/>
  <c r="E14" i="15"/>
  <c r="B14" i="15"/>
  <c r="A14" i="15"/>
  <c r="E13" i="15"/>
  <c r="B13" i="15"/>
  <c r="A13" i="15"/>
  <c r="A8" i="15"/>
  <c r="A4" i="15"/>
  <c r="O74" i="14"/>
  <c r="N74" i="14"/>
  <c r="K74" i="14"/>
  <c r="I74" i="14"/>
  <c r="G74" i="14"/>
  <c r="C74" i="14"/>
  <c r="Q72" i="14"/>
  <c r="P72" i="14"/>
  <c r="O72" i="14"/>
  <c r="N72" i="14"/>
  <c r="M72" i="14"/>
  <c r="L72" i="14"/>
  <c r="K72" i="14"/>
  <c r="J72" i="14"/>
  <c r="J74" i="14" s="1"/>
  <c r="I72" i="14"/>
  <c r="H72" i="14"/>
  <c r="G72" i="14"/>
  <c r="F72" i="14"/>
  <c r="F74" i="14" s="1"/>
  <c r="D72" i="14"/>
  <c r="C72" i="14"/>
  <c r="E70" i="14"/>
  <c r="B70" i="14"/>
  <c r="A70" i="14"/>
  <c r="E69" i="14"/>
  <c r="B69" i="14"/>
  <c r="A69" i="14"/>
  <c r="E68" i="14"/>
  <c r="B68" i="14"/>
  <c r="A68" i="14"/>
  <c r="E67" i="14"/>
  <c r="B67" i="14"/>
  <c r="A67" i="14"/>
  <c r="E66" i="14"/>
  <c r="B66" i="14"/>
  <c r="A66" i="14"/>
  <c r="E65" i="14"/>
  <c r="B65" i="14"/>
  <c r="A65" i="14"/>
  <c r="E64" i="14"/>
  <c r="B64" i="14"/>
  <c r="A64" i="14"/>
  <c r="E63" i="14"/>
  <c r="B63" i="14"/>
  <c r="A63" i="14"/>
  <c r="E62" i="14"/>
  <c r="B62" i="14"/>
  <c r="A62" i="14"/>
  <c r="E61" i="14"/>
  <c r="B61" i="14"/>
  <c r="A61" i="14"/>
  <c r="E60" i="14"/>
  <c r="B60" i="14"/>
  <c r="A60" i="14"/>
  <c r="E59" i="14"/>
  <c r="B59" i="14"/>
  <c r="A59" i="14"/>
  <c r="E58" i="14"/>
  <c r="B58" i="14"/>
  <c r="A58" i="14"/>
  <c r="E57" i="14"/>
  <c r="B57" i="14"/>
  <c r="A57" i="14"/>
  <c r="E56" i="14"/>
  <c r="B56" i="14"/>
  <c r="A56" i="14"/>
  <c r="E55" i="14"/>
  <c r="B55" i="14"/>
  <c r="A55" i="14"/>
  <c r="E54" i="14"/>
  <c r="B54" i="14"/>
  <c r="A54" i="14"/>
  <c r="E53" i="14"/>
  <c r="B53" i="14"/>
  <c r="A53" i="14"/>
  <c r="E52" i="14"/>
  <c r="B52" i="14"/>
  <c r="A52" i="14"/>
  <c r="E51" i="14"/>
  <c r="B51" i="14"/>
  <c r="A51" i="14"/>
  <c r="E50" i="14"/>
  <c r="B50" i="14"/>
  <c r="A50" i="14"/>
  <c r="E49" i="14"/>
  <c r="B49" i="14"/>
  <c r="A49" i="14"/>
  <c r="E48" i="14"/>
  <c r="B48" i="14"/>
  <c r="A48" i="14"/>
  <c r="E47" i="14"/>
  <c r="B47" i="14"/>
  <c r="A47" i="14"/>
  <c r="E46" i="14"/>
  <c r="B46" i="14"/>
  <c r="A46" i="14"/>
  <c r="E45" i="14"/>
  <c r="B45" i="14"/>
  <c r="A45" i="14"/>
  <c r="E44" i="14"/>
  <c r="B44" i="14"/>
  <c r="A44" i="14"/>
  <c r="E43" i="14"/>
  <c r="B43" i="14"/>
  <c r="A43" i="14"/>
  <c r="E42" i="14"/>
  <c r="B42" i="14"/>
  <c r="A42" i="14"/>
  <c r="E41" i="14"/>
  <c r="B41" i="14"/>
  <c r="A41" i="14"/>
  <c r="E40" i="14"/>
  <c r="B40" i="14"/>
  <c r="A40" i="14"/>
  <c r="E39" i="14"/>
  <c r="E72" i="14" s="1"/>
  <c r="B39" i="14"/>
  <c r="A39" i="14"/>
  <c r="Q32" i="14"/>
  <c r="Q74" i="14" s="1"/>
  <c r="P32" i="14"/>
  <c r="P74" i="14" s="1"/>
  <c r="O32" i="14"/>
  <c r="N32" i="14"/>
  <c r="M32" i="14"/>
  <c r="L32" i="14"/>
  <c r="L74" i="14" s="1"/>
  <c r="K32" i="14"/>
  <c r="J32" i="14"/>
  <c r="I32" i="14"/>
  <c r="H32" i="14"/>
  <c r="H74" i="14" s="1"/>
  <c r="G32" i="14"/>
  <c r="F32" i="14"/>
  <c r="D32" i="14"/>
  <c r="D74" i="14" s="1"/>
  <c r="C32" i="14"/>
  <c r="E30" i="14"/>
  <c r="B30" i="14"/>
  <c r="A30" i="14"/>
  <c r="E29" i="14"/>
  <c r="B29" i="14"/>
  <c r="A29" i="14"/>
  <c r="E28" i="14"/>
  <c r="B28" i="14"/>
  <c r="A28" i="14"/>
  <c r="E27" i="14"/>
  <c r="B27" i="14"/>
  <c r="A27" i="14"/>
  <c r="E26" i="14"/>
  <c r="B26" i="14"/>
  <c r="A26" i="14"/>
  <c r="E25" i="14"/>
  <c r="B25" i="14"/>
  <c r="A25" i="14"/>
  <c r="E24" i="14"/>
  <c r="B24" i="14"/>
  <c r="A24" i="14"/>
  <c r="E23" i="14"/>
  <c r="B23" i="14"/>
  <c r="A23" i="14"/>
  <c r="E22" i="14"/>
  <c r="B22" i="14"/>
  <c r="A22" i="14"/>
  <c r="E21" i="14"/>
  <c r="B21" i="14"/>
  <c r="A21" i="14"/>
  <c r="E20" i="14"/>
  <c r="B20" i="14"/>
  <c r="A20" i="14"/>
  <c r="E19" i="14"/>
  <c r="B19" i="14"/>
  <c r="A19" i="14"/>
  <c r="E18" i="14"/>
  <c r="B18" i="14"/>
  <c r="A18" i="14"/>
  <c r="E17" i="14"/>
  <c r="B17" i="14"/>
  <c r="A17" i="14"/>
  <c r="E16" i="14"/>
  <c r="B16" i="14"/>
  <c r="A16" i="14"/>
  <c r="E15" i="14"/>
  <c r="B15" i="14"/>
  <c r="A15" i="14"/>
  <c r="E14" i="14"/>
  <c r="B14" i="14"/>
  <c r="A14" i="14"/>
  <c r="E13" i="14"/>
  <c r="B13" i="14"/>
  <c r="A13" i="14"/>
  <c r="A8" i="14"/>
  <c r="A4" i="14"/>
  <c r="P74" i="13"/>
  <c r="O74" i="13"/>
  <c r="K74" i="13"/>
  <c r="H74" i="13"/>
  <c r="G74" i="13"/>
  <c r="F74" i="13"/>
  <c r="C74" i="13"/>
  <c r="Q72" i="13"/>
  <c r="P72" i="13"/>
  <c r="O72" i="13"/>
  <c r="N72" i="13"/>
  <c r="M72" i="13"/>
  <c r="L72" i="13"/>
  <c r="K72" i="13"/>
  <c r="J72" i="13"/>
  <c r="I72" i="13"/>
  <c r="H72" i="13"/>
  <c r="G72" i="13"/>
  <c r="F72" i="13"/>
  <c r="D72" i="13"/>
  <c r="C72" i="13"/>
  <c r="E70" i="13"/>
  <c r="B70" i="13"/>
  <c r="A70" i="13"/>
  <c r="E69" i="13"/>
  <c r="B69" i="13"/>
  <c r="A69" i="13"/>
  <c r="E68" i="13"/>
  <c r="B68" i="13"/>
  <c r="A68" i="13"/>
  <c r="E67" i="13"/>
  <c r="B67" i="13"/>
  <c r="A67" i="13"/>
  <c r="E66" i="13"/>
  <c r="B66" i="13"/>
  <c r="A66" i="13"/>
  <c r="E65" i="13"/>
  <c r="B65" i="13"/>
  <c r="A65" i="13"/>
  <c r="E64" i="13"/>
  <c r="B64" i="13"/>
  <c r="A64" i="13"/>
  <c r="E63" i="13"/>
  <c r="B63" i="13"/>
  <c r="A63" i="13"/>
  <c r="E62" i="13"/>
  <c r="B62" i="13"/>
  <c r="A62" i="13"/>
  <c r="E61" i="13"/>
  <c r="B61" i="13"/>
  <c r="A61" i="13"/>
  <c r="E60" i="13"/>
  <c r="B60" i="13"/>
  <c r="A60" i="13"/>
  <c r="E59" i="13"/>
  <c r="B59" i="13"/>
  <c r="A59" i="13"/>
  <c r="E58" i="13"/>
  <c r="B58" i="13"/>
  <c r="A58" i="13"/>
  <c r="E57" i="13"/>
  <c r="B57" i="13"/>
  <c r="A57" i="13"/>
  <c r="E56" i="13"/>
  <c r="B56" i="13"/>
  <c r="A56" i="13"/>
  <c r="E55" i="13"/>
  <c r="B55" i="13"/>
  <c r="A55" i="13"/>
  <c r="E54" i="13"/>
  <c r="B54" i="13"/>
  <c r="A54" i="13"/>
  <c r="E53" i="13"/>
  <c r="B53" i="13"/>
  <c r="A53" i="13"/>
  <c r="E52" i="13"/>
  <c r="B52" i="13"/>
  <c r="A52" i="13"/>
  <c r="E51" i="13"/>
  <c r="B51" i="13"/>
  <c r="A51" i="13"/>
  <c r="E50" i="13"/>
  <c r="B50" i="13"/>
  <c r="A50" i="13"/>
  <c r="E49" i="13"/>
  <c r="B49" i="13"/>
  <c r="A49" i="13"/>
  <c r="E48" i="13"/>
  <c r="B48" i="13"/>
  <c r="A48" i="13"/>
  <c r="E47" i="13"/>
  <c r="B47" i="13"/>
  <c r="A47" i="13"/>
  <c r="E46" i="13"/>
  <c r="B46" i="13"/>
  <c r="A46" i="13"/>
  <c r="E45" i="13"/>
  <c r="B45" i="13"/>
  <c r="A45" i="13"/>
  <c r="E44" i="13"/>
  <c r="B44" i="13"/>
  <c r="A44" i="13"/>
  <c r="E43" i="13"/>
  <c r="B43" i="13"/>
  <c r="A43" i="13"/>
  <c r="E42" i="13"/>
  <c r="B42" i="13"/>
  <c r="A42" i="13"/>
  <c r="E41" i="13"/>
  <c r="B41" i="13"/>
  <c r="A41" i="13"/>
  <c r="E40" i="13"/>
  <c r="B40" i="13"/>
  <c r="A40" i="13"/>
  <c r="E39" i="13"/>
  <c r="B39" i="13"/>
  <c r="A39" i="13"/>
  <c r="Q32" i="13"/>
  <c r="Q74" i="13" s="1"/>
  <c r="P32" i="13"/>
  <c r="O32" i="13"/>
  <c r="N32" i="13"/>
  <c r="N74" i="13" s="1"/>
  <c r="M32" i="13"/>
  <c r="L32" i="13"/>
  <c r="L74" i="13" s="1"/>
  <c r="K32" i="13"/>
  <c r="J32" i="13"/>
  <c r="I32" i="13"/>
  <c r="I74" i="13" s="1"/>
  <c r="H32" i="13"/>
  <c r="G32" i="13"/>
  <c r="F32" i="13"/>
  <c r="D32" i="13"/>
  <c r="D74" i="13" s="1"/>
  <c r="C32" i="13"/>
  <c r="E30" i="13"/>
  <c r="B30" i="13"/>
  <c r="A30" i="13"/>
  <c r="E29" i="13"/>
  <c r="B29" i="13"/>
  <c r="A29" i="13"/>
  <c r="E28" i="13"/>
  <c r="B28" i="13"/>
  <c r="A28" i="13"/>
  <c r="E27" i="13"/>
  <c r="B27" i="13"/>
  <c r="A27" i="13"/>
  <c r="E26" i="13"/>
  <c r="B26" i="13"/>
  <c r="A26" i="13"/>
  <c r="E25" i="13"/>
  <c r="B25" i="13"/>
  <c r="A25" i="13"/>
  <c r="E24" i="13"/>
  <c r="B24" i="13"/>
  <c r="A24" i="13"/>
  <c r="E23" i="13"/>
  <c r="B23" i="13"/>
  <c r="A23" i="13"/>
  <c r="E22" i="13"/>
  <c r="B22" i="13"/>
  <c r="A22" i="13"/>
  <c r="E21" i="13"/>
  <c r="B21" i="13"/>
  <c r="A21" i="13"/>
  <c r="E20" i="13"/>
  <c r="B20" i="13"/>
  <c r="A20" i="13"/>
  <c r="E19" i="13"/>
  <c r="B19" i="13"/>
  <c r="A19" i="13"/>
  <c r="E18" i="13"/>
  <c r="B18" i="13"/>
  <c r="A18" i="13"/>
  <c r="E17" i="13"/>
  <c r="B17" i="13"/>
  <c r="A17" i="13"/>
  <c r="E16" i="13"/>
  <c r="B16" i="13"/>
  <c r="A16" i="13"/>
  <c r="E15" i="13"/>
  <c r="B15" i="13"/>
  <c r="A15" i="13"/>
  <c r="E14" i="13"/>
  <c r="B14" i="13"/>
  <c r="A14" i="13"/>
  <c r="E13" i="13"/>
  <c r="B13" i="13"/>
  <c r="A13" i="13"/>
  <c r="A8" i="13"/>
  <c r="A4" i="13"/>
  <c r="P74" i="12"/>
  <c r="M74" i="12"/>
  <c r="L74" i="12"/>
  <c r="K74" i="12"/>
  <c r="I74" i="12"/>
  <c r="C74" i="12"/>
  <c r="Q72" i="12"/>
  <c r="P72" i="12"/>
  <c r="O72" i="12"/>
  <c r="N72" i="12"/>
  <c r="M72" i="12"/>
  <c r="L72" i="12"/>
  <c r="K72" i="12"/>
  <c r="J72" i="12"/>
  <c r="I72" i="12"/>
  <c r="H72" i="12"/>
  <c r="H74" i="12" s="1"/>
  <c r="G72" i="12"/>
  <c r="F72" i="12"/>
  <c r="D72" i="12"/>
  <c r="D74" i="12" s="1"/>
  <c r="C72" i="12"/>
  <c r="E70" i="12"/>
  <c r="B70" i="12"/>
  <c r="A70" i="12"/>
  <c r="E69" i="12"/>
  <c r="B69" i="12"/>
  <c r="A69" i="12"/>
  <c r="E68" i="12"/>
  <c r="B68" i="12"/>
  <c r="A68" i="12"/>
  <c r="E67" i="12"/>
  <c r="B67" i="12"/>
  <c r="A67" i="12"/>
  <c r="E66" i="12"/>
  <c r="B66" i="12"/>
  <c r="A66" i="12"/>
  <c r="E65" i="12"/>
  <c r="B65" i="12"/>
  <c r="A65" i="12"/>
  <c r="E64" i="12"/>
  <c r="B64" i="12"/>
  <c r="A64" i="12"/>
  <c r="E63" i="12"/>
  <c r="B63" i="12"/>
  <c r="A63" i="12"/>
  <c r="E62" i="12"/>
  <c r="B62" i="12"/>
  <c r="A62" i="12"/>
  <c r="E61" i="12"/>
  <c r="B61" i="12"/>
  <c r="A61" i="12"/>
  <c r="E60" i="12"/>
  <c r="B60" i="12"/>
  <c r="A60" i="12"/>
  <c r="E59" i="12"/>
  <c r="B59" i="12"/>
  <c r="A59" i="12"/>
  <c r="E58" i="12"/>
  <c r="B58" i="12"/>
  <c r="A58" i="12"/>
  <c r="E57" i="12"/>
  <c r="B57" i="12"/>
  <c r="A57" i="12"/>
  <c r="E56" i="12"/>
  <c r="B56" i="12"/>
  <c r="A56" i="12"/>
  <c r="E55" i="12"/>
  <c r="B55" i="12"/>
  <c r="A55" i="12"/>
  <c r="E54" i="12"/>
  <c r="B54" i="12"/>
  <c r="A54" i="12"/>
  <c r="E53" i="12"/>
  <c r="B53" i="12"/>
  <c r="A53" i="12"/>
  <c r="E52" i="12"/>
  <c r="B52" i="12"/>
  <c r="A52" i="12"/>
  <c r="E51" i="12"/>
  <c r="B51" i="12"/>
  <c r="A51" i="12"/>
  <c r="E50" i="12"/>
  <c r="B50" i="12"/>
  <c r="A50" i="12"/>
  <c r="E49" i="12"/>
  <c r="B49" i="12"/>
  <c r="A49" i="12"/>
  <c r="E48" i="12"/>
  <c r="B48" i="12"/>
  <c r="A48" i="12"/>
  <c r="E47" i="12"/>
  <c r="B47" i="12"/>
  <c r="A47" i="12"/>
  <c r="E46" i="12"/>
  <c r="B46" i="12"/>
  <c r="A46" i="12"/>
  <c r="E45" i="12"/>
  <c r="B45" i="12"/>
  <c r="A45" i="12"/>
  <c r="E44" i="12"/>
  <c r="B44" i="12"/>
  <c r="A44" i="12"/>
  <c r="E43" i="12"/>
  <c r="B43" i="12"/>
  <c r="A43" i="12"/>
  <c r="E42" i="12"/>
  <c r="B42" i="12"/>
  <c r="A42" i="12"/>
  <c r="E41" i="12"/>
  <c r="B41" i="12"/>
  <c r="A41" i="12"/>
  <c r="E40" i="12"/>
  <c r="B40" i="12"/>
  <c r="A40" i="12"/>
  <c r="E39" i="12"/>
  <c r="B39" i="12"/>
  <c r="A39" i="12"/>
  <c r="Q32" i="12"/>
  <c r="Q74" i="12" s="1"/>
  <c r="P32" i="12"/>
  <c r="O32" i="12"/>
  <c r="O74" i="12" s="1"/>
  <c r="N32" i="12"/>
  <c r="N74" i="12" s="1"/>
  <c r="M32" i="12"/>
  <c r="L32" i="12"/>
  <c r="K32" i="12"/>
  <c r="J32" i="12"/>
  <c r="I32" i="12"/>
  <c r="H32" i="12"/>
  <c r="G32" i="12"/>
  <c r="G74" i="12" s="1"/>
  <c r="F32" i="12"/>
  <c r="F74" i="12" s="1"/>
  <c r="D32" i="12"/>
  <c r="C32" i="12"/>
  <c r="E30" i="12"/>
  <c r="B30" i="12"/>
  <c r="A30" i="12"/>
  <c r="E29" i="12"/>
  <c r="B29" i="12"/>
  <c r="A29" i="12"/>
  <c r="E28" i="12"/>
  <c r="B28" i="12"/>
  <c r="A28" i="12"/>
  <c r="E27" i="12"/>
  <c r="B27" i="12"/>
  <c r="A27" i="12"/>
  <c r="E26" i="12"/>
  <c r="B26" i="12"/>
  <c r="A26" i="12"/>
  <c r="E25" i="12"/>
  <c r="B25" i="12"/>
  <c r="A25" i="12"/>
  <c r="E24" i="12"/>
  <c r="B24" i="12"/>
  <c r="A24" i="12"/>
  <c r="E23" i="12"/>
  <c r="B23" i="12"/>
  <c r="A23" i="12"/>
  <c r="E22" i="12"/>
  <c r="B22" i="12"/>
  <c r="A22" i="12"/>
  <c r="E21" i="12"/>
  <c r="B21" i="12"/>
  <c r="A21" i="12"/>
  <c r="E20" i="12"/>
  <c r="B20" i="12"/>
  <c r="A20" i="12"/>
  <c r="E19" i="12"/>
  <c r="B19" i="12"/>
  <c r="A19" i="12"/>
  <c r="E18" i="12"/>
  <c r="B18" i="12"/>
  <c r="A18" i="12"/>
  <c r="E17" i="12"/>
  <c r="B17" i="12"/>
  <c r="A17" i="12"/>
  <c r="E16" i="12"/>
  <c r="B16" i="12"/>
  <c r="A16" i="12"/>
  <c r="E15" i="12"/>
  <c r="B15" i="12"/>
  <c r="A15" i="12"/>
  <c r="E14" i="12"/>
  <c r="B14" i="12"/>
  <c r="A14" i="12"/>
  <c r="E13" i="12"/>
  <c r="B13" i="12"/>
  <c r="A13" i="12"/>
  <c r="A8" i="12"/>
  <c r="A4" i="12"/>
  <c r="Q74" i="11"/>
  <c r="P74" i="11"/>
  <c r="H74" i="11"/>
  <c r="F74" i="11"/>
  <c r="D74" i="11"/>
  <c r="Q72" i="11"/>
  <c r="P72" i="11"/>
  <c r="O72" i="11"/>
  <c r="N72" i="11"/>
  <c r="M72" i="11"/>
  <c r="L72" i="11"/>
  <c r="K72" i="11"/>
  <c r="K74" i="11" s="1"/>
  <c r="J72" i="11"/>
  <c r="I72" i="11"/>
  <c r="H72" i="11"/>
  <c r="G72" i="11"/>
  <c r="F72" i="11"/>
  <c r="C72" i="11"/>
  <c r="E70" i="11"/>
  <c r="B70" i="11"/>
  <c r="A70" i="11"/>
  <c r="E69" i="11"/>
  <c r="B69" i="11"/>
  <c r="A69" i="11"/>
  <c r="E68" i="11"/>
  <c r="B68" i="11"/>
  <c r="A68" i="11"/>
  <c r="E67" i="11"/>
  <c r="B67" i="11"/>
  <c r="A67" i="11"/>
  <c r="E66" i="11"/>
  <c r="B66" i="11"/>
  <c r="A66" i="11"/>
  <c r="E65" i="11"/>
  <c r="B65" i="11"/>
  <c r="A65" i="11"/>
  <c r="E64" i="11"/>
  <c r="B64" i="11"/>
  <c r="A64" i="11"/>
  <c r="E63" i="11"/>
  <c r="B63" i="11"/>
  <c r="A63" i="11"/>
  <c r="E62" i="11"/>
  <c r="B62" i="11"/>
  <c r="A62" i="11"/>
  <c r="E61" i="11"/>
  <c r="B61" i="11"/>
  <c r="A61" i="11"/>
  <c r="E60" i="11"/>
  <c r="B60" i="11"/>
  <c r="A60" i="11"/>
  <c r="B59" i="11"/>
  <c r="A59" i="11"/>
  <c r="E58" i="11"/>
  <c r="B58" i="11"/>
  <c r="A58" i="11"/>
  <c r="E57" i="11"/>
  <c r="B57" i="11"/>
  <c r="A57" i="11"/>
  <c r="E56" i="11"/>
  <c r="B56" i="11"/>
  <c r="A56" i="11"/>
  <c r="E55" i="11"/>
  <c r="B55" i="11"/>
  <c r="A55" i="11"/>
  <c r="E54" i="11"/>
  <c r="B54" i="11"/>
  <c r="A54" i="11"/>
  <c r="E53" i="11"/>
  <c r="B53" i="11"/>
  <c r="A53" i="11"/>
  <c r="E52" i="11"/>
  <c r="B52" i="11"/>
  <c r="A52" i="11"/>
  <c r="E51" i="11"/>
  <c r="B51" i="11"/>
  <c r="A51" i="11"/>
  <c r="E50" i="11"/>
  <c r="B50" i="11"/>
  <c r="A50" i="11"/>
  <c r="E49" i="11"/>
  <c r="B49" i="11"/>
  <c r="A49" i="11"/>
  <c r="E48" i="11"/>
  <c r="B48" i="11"/>
  <c r="A48" i="11"/>
  <c r="E47" i="11"/>
  <c r="B47" i="11"/>
  <c r="A47" i="11"/>
  <c r="E46" i="11"/>
  <c r="B46" i="11"/>
  <c r="A46" i="11"/>
  <c r="E45" i="11"/>
  <c r="B45" i="11"/>
  <c r="A45" i="11"/>
  <c r="E44" i="11"/>
  <c r="B44" i="11"/>
  <c r="A44" i="11"/>
  <c r="E43" i="11"/>
  <c r="B43" i="11"/>
  <c r="A43" i="11"/>
  <c r="E42" i="11"/>
  <c r="B42" i="11"/>
  <c r="A42" i="11"/>
  <c r="E41" i="11"/>
  <c r="E72" i="11" s="1"/>
  <c r="B41" i="11"/>
  <c r="A41" i="11"/>
  <c r="E40" i="11"/>
  <c r="B40" i="11"/>
  <c r="A40" i="11"/>
  <c r="E39" i="11"/>
  <c r="B39" i="11"/>
  <c r="A39" i="11"/>
  <c r="Q32" i="11"/>
  <c r="P32" i="11"/>
  <c r="O32" i="11"/>
  <c r="N32" i="11"/>
  <c r="N74" i="11" s="1"/>
  <c r="M32" i="11"/>
  <c r="M74" i="11" s="1"/>
  <c r="L32" i="11"/>
  <c r="L74" i="11" s="1"/>
  <c r="K32" i="11"/>
  <c r="J32" i="11"/>
  <c r="J74" i="11" s="1"/>
  <c r="I32" i="11"/>
  <c r="I74" i="11" s="1"/>
  <c r="H32" i="11"/>
  <c r="G32" i="11"/>
  <c r="F32" i="11"/>
  <c r="C32" i="11"/>
  <c r="C74" i="11" s="1"/>
  <c r="E30" i="11"/>
  <c r="B30" i="11"/>
  <c r="A30" i="11"/>
  <c r="E29" i="11"/>
  <c r="B29" i="11"/>
  <c r="A29" i="11"/>
  <c r="E28" i="11"/>
  <c r="B28" i="11"/>
  <c r="A28" i="11"/>
  <c r="E27" i="11"/>
  <c r="B27" i="11"/>
  <c r="A27" i="11"/>
  <c r="E26" i="11"/>
  <c r="B26" i="11"/>
  <c r="A26" i="11"/>
  <c r="E25" i="11"/>
  <c r="B25" i="11"/>
  <c r="A25" i="11"/>
  <c r="E24" i="11"/>
  <c r="B24" i="11"/>
  <c r="A24" i="11"/>
  <c r="E23" i="11"/>
  <c r="B23" i="11"/>
  <c r="A23" i="11"/>
  <c r="E22" i="11"/>
  <c r="B22" i="11"/>
  <c r="A22" i="11"/>
  <c r="E21" i="11"/>
  <c r="B21" i="11"/>
  <c r="A21" i="11"/>
  <c r="E20" i="11"/>
  <c r="B20" i="11"/>
  <c r="A20" i="11"/>
  <c r="E19" i="11"/>
  <c r="B19" i="11"/>
  <c r="A19" i="11"/>
  <c r="E18" i="11"/>
  <c r="B18" i="11"/>
  <c r="A18" i="11"/>
  <c r="E17" i="11"/>
  <c r="B17" i="11"/>
  <c r="A17" i="11"/>
  <c r="E16" i="11"/>
  <c r="B16" i="11"/>
  <c r="A16" i="11"/>
  <c r="E15" i="11"/>
  <c r="B15" i="11"/>
  <c r="A15" i="11"/>
  <c r="E14" i="11"/>
  <c r="B14" i="11"/>
  <c r="A14" i="11"/>
  <c r="E13" i="11"/>
  <c r="B13" i="11"/>
  <c r="A13" i="11"/>
  <c r="A8" i="11"/>
  <c r="A4" i="11"/>
  <c r="P74" i="10"/>
  <c r="O74" i="10"/>
  <c r="L74" i="10"/>
  <c r="K74" i="10"/>
  <c r="D74" i="10"/>
  <c r="C74" i="10"/>
  <c r="Q72" i="10"/>
  <c r="P72" i="10"/>
  <c r="O72" i="10"/>
  <c r="N72" i="10"/>
  <c r="M72" i="10"/>
  <c r="L72" i="10"/>
  <c r="K72" i="10"/>
  <c r="J72" i="10"/>
  <c r="I72" i="10"/>
  <c r="H72" i="10"/>
  <c r="G72" i="10"/>
  <c r="G74" i="10" s="1"/>
  <c r="F72" i="10"/>
  <c r="D72" i="10"/>
  <c r="C72" i="10"/>
  <c r="E70" i="10"/>
  <c r="B70" i="10"/>
  <c r="A70" i="10"/>
  <c r="E69" i="10"/>
  <c r="B69" i="10"/>
  <c r="A69" i="10"/>
  <c r="E68" i="10"/>
  <c r="B68" i="10"/>
  <c r="A68" i="10"/>
  <c r="E67" i="10"/>
  <c r="B67" i="10"/>
  <c r="A67" i="10"/>
  <c r="E66" i="10"/>
  <c r="B66" i="10"/>
  <c r="A66" i="10"/>
  <c r="E65" i="10"/>
  <c r="B65" i="10"/>
  <c r="A65" i="10"/>
  <c r="E64" i="10"/>
  <c r="B64" i="10"/>
  <c r="A64" i="10"/>
  <c r="E63" i="10"/>
  <c r="B63" i="10"/>
  <c r="A63" i="10"/>
  <c r="E62" i="10"/>
  <c r="B62" i="10"/>
  <c r="A62" i="10"/>
  <c r="E61" i="10"/>
  <c r="B61" i="10"/>
  <c r="A61" i="10"/>
  <c r="E60" i="10"/>
  <c r="B60" i="10"/>
  <c r="A60" i="10"/>
  <c r="E59" i="10"/>
  <c r="B59" i="10"/>
  <c r="A59" i="10"/>
  <c r="E58" i="10"/>
  <c r="B58" i="10"/>
  <c r="A58" i="10"/>
  <c r="E57" i="10"/>
  <c r="B57" i="10"/>
  <c r="A57" i="10"/>
  <c r="E56" i="10"/>
  <c r="B56" i="10"/>
  <c r="A56" i="10"/>
  <c r="E55" i="10"/>
  <c r="B55" i="10"/>
  <c r="A55" i="10"/>
  <c r="E54" i="10"/>
  <c r="B54" i="10"/>
  <c r="A54" i="10"/>
  <c r="E53" i="10"/>
  <c r="B53" i="10"/>
  <c r="A53" i="10"/>
  <c r="E52" i="10"/>
  <c r="B52" i="10"/>
  <c r="A52" i="10"/>
  <c r="E51" i="10"/>
  <c r="B51" i="10"/>
  <c r="A51" i="10"/>
  <c r="E50" i="10"/>
  <c r="B50" i="10"/>
  <c r="A50" i="10"/>
  <c r="E49" i="10"/>
  <c r="B49" i="10"/>
  <c r="A49" i="10"/>
  <c r="E48" i="10"/>
  <c r="B48" i="10"/>
  <c r="A48" i="10"/>
  <c r="E47" i="10"/>
  <c r="B47" i="10"/>
  <c r="A47" i="10"/>
  <c r="E46" i="10"/>
  <c r="B46" i="10"/>
  <c r="A46" i="10"/>
  <c r="E45" i="10"/>
  <c r="B45" i="10"/>
  <c r="A45" i="10"/>
  <c r="E44" i="10"/>
  <c r="B44" i="10"/>
  <c r="A44" i="10"/>
  <c r="E43" i="10"/>
  <c r="B43" i="10"/>
  <c r="A43" i="10"/>
  <c r="E42" i="10"/>
  <c r="B42" i="10"/>
  <c r="A42" i="10"/>
  <c r="E41" i="10"/>
  <c r="B41" i="10"/>
  <c r="A41" i="10"/>
  <c r="E40" i="10"/>
  <c r="B40" i="10"/>
  <c r="A40" i="10"/>
  <c r="E39" i="10"/>
  <c r="E72" i="10" s="1"/>
  <c r="B39" i="10"/>
  <c r="A39" i="10"/>
  <c r="Q32" i="10"/>
  <c r="P32" i="10"/>
  <c r="O32" i="10"/>
  <c r="N32" i="10"/>
  <c r="N74" i="10" s="1"/>
  <c r="M32" i="10"/>
  <c r="L32" i="10"/>
  <c r="K32" i="10"/>
  <c r="J32" i="10"/>
  <c r="J74" i="10" s="1"/>
  <c r="I32" i="10"/>
  <c r="H32" i="10"/>
  <c r="H74" i="10" s="1"/>
  <c r="G32" i="10"/>
  <c r="F32" i="10"/>
  <c r="F74" i="10" s="1"/>
  <c r="D32" i="10"/>
  <c r="C32" i="10"/>
  <c r="E30" i="10"/>
  <c r="B30" i="10"/>
  <c r="A30" i="10"/>
  <c r="E29" i="10"/>
  <c r="B29" i="10"/>
  <c r="A29" i="10"/>
  <c r="E28" i="10"/>
  <c r="B28" i="10"/>
  <c r="A28" i="10"/>
  <c r="E27" i="10"/>
  <c r="B27" i="10"/>
  <c r="A27" i="10"/>
  <c r="E26" i="10"/>
  <c r="B26" i="10"/>
  <c r="A26" i="10"/>
  <c r="E25" i="10"/>
  <c r="B25" i="10"/>
  <c r="A25" i="10"/>
  <c r="E24" i="10"/>
  <c r="B24" i="10"/>
  <c r="A24" i="10"/>
  <c r="E23" i="10"/>
  <c r="B23" i="10"/>
  <c r="A23" i="10"/>
  <c r="E22" i="10"/>
  <c r="B22" i="10"/>
  <c r="A22" i="10"/>
  <c r="E21" i="10"/>
  <c r="B21" i="10"/>
  <c r="A21" i="10"/>
  <c r="E20" i="10"/>
  <c r="B20" i="10"/>
  <c r="A20" i="10"/>
  <c r="E19" i="10"/>
  <c r="B19" i="10"/>
  <c r="A19" i="10"/>
  <c r="E18" i="10"/>
  <c r="B18" i="10"/>
  <c r="A18" i="10"/>
  <c r="E17" i="10"/>
  <c r="B17" i="10"/>
  <c r="A17" i="10"/>
  <c r="E16" i="10"/>
  <c r="B16" i="10"/>
  <c r="A16" i="10"/>
  <c r="E15" i="10"/>
  <c r="B15" i="10"/>
  <c r="A15" i="10"/>
  <c r="E14" i="10"/>
  <c r="B14" i="10"/>
  <c r="A14" i="10"/>
  <c r="E13" i="10"/>
  <c r="B13" i="10"/>
  <c r="A13" i="10"/>
  <c r="A8" i="10"/>
  <c r="A4" i="10"/>
  <c r="Q74" i="9"/>
  <c r="P74" i="9"/>
  <c r="L74" i="9"/>
  <c r="I74" i="9"/>
  <c r="H74" i="9"/>
  <c r="D74" i="9"/>
  <c r="C74" i="9"/>
  <c r="Q72" i="9"/>
  <c r="P72" i="9"/>
  <c r="O72" i="9"/>
  <c r="N72" i="9"/>
  <c r="M72" i="9"/>
  <c r="L72" i="9"/>
  <c r="K72" i="9"/>
  <c r="J72" i="9"/>
  <c r="I72" i="9"/>
  <c r="H72" i="9"/>
  <c r="G72" i="9"/>
  <c r="F72" i="9"/>
  <c r="D72" i="9"/>
  <c r="C72" i="9"/>
  <c r="E70" i="9"/>
  <c r="B70" i="9"/>
  <c r="A70" i="9"/>
  <c r="E69" i="9"/>
  <c r="B69" i="9"/>
  <c r="A69" i="9"/>
  <c r="E68" i="9"/>
  <c r="B68" i="9"/>
  <c r="A68" i="9"/>
  <c r="E67" i="9"/>
  <c r="B67" i="9"/>
  <c r="A67" i="9"/>
  <c r="E66" i="9"/>
  <c r="B66" i="9"/>
  <c r="A66" i="9"/>
  <c r="E65" i="9"/>
  <c r="B65" i="9"/>
  <c r="A65" i="9"/>
  <c r="E64" i="9"/>
  <c r="B64" i="9"/>
  <c r="A64" i="9"/>
  <c r="E63" i="9"/>
  <c r="B63" i="9"/>
  <c r="A63" i="9"/>
  <c r="E62" i="9"/>
  <c r="B62" i="9"/>
  <c r="A62" i="9"/>
  <c r="E61" i="9"/>
  <c r="B61" i="9"/>
  <c r="A61" i="9"/>
  <c r="E60" i="9"/>
  <c r="B60" i="9"/>
  <c r="A60" i="9"/>
  <c r="E59" i="9"/>
  <c r="B59" i="9"/>
  <c r="A59" i="9"/>
  <c r="E58" i="9"/>
  <c r="B58" i="9"/>
  <c r="A58" i="9"/>
  <c r="E57" i="9"/>
  <c r="B57" i="9"/>
  <c r="A57" i="9"/>
  <c r="E56" i="9"/>
  <c r="B56" i="9"/>
  <c r="A56" i="9"/>
  <c r="E55" i="9"/>
  <c r="B55" i="9"/>
  <c r="A55" i="9"/>
  <c r="E54" i="9"/>
  <c r="B54" i="9"/>
  <c r="A54" i="9"/>
  <c r="E53" i="9"/>
  <c r="B53" i="9"/>
  <c r="A53" i="9"/>
  <c r="E52" i="9"/>
  <c r="B52" i="9"/>
  <c r="A52" i="9"/>
  <c r="E51" i="9"/>
  <c r="B51" i="9"/>
  <c r="A51" i="9"/>
  <c r="E50" i="9"/>
  <c r="B50" i="9"/>
  <c r="A50" i="9"/>
  <c r="E49" i="9"/>
  <c r="B49" i="9"/>
  <c r="A49" i="9"/>
  <c r="E48" i="9"/>
  <c r="B48" i="9"/>
  <c r="A48" i="9"/>
  <c r="E47" i="9"/>
  <c r="B47" i="9"/>
  <c r="A47" i="9"/>
  <c r="E46" i="9"/>
  <c r="B46" i="9"/>
  <c r="A46" i="9"/>
  <c r="E45" i="9"/>
  <c r="B45" i="9"/>
  <c r="A45" i="9"/>
  <c r="E44" i="9"/>
  <c r="B44" i="9"/>
  <c r="A44" i="9"/>
  <c r="E43" i="9"/>
  <c r="B43" i="9"/>
  <c r="A43" i="9"/>
  <c r="E42" i="9"/>
  <c r="B42" i="9"/>
  <c r="A42" i="9"/>
  <c r="E41" i="9"/>
  <c r="B41" i="9"/>
  <c r="A41" i="9"/>
  <c r="E40" i="9"/>
  <c r="B40" i="9"/>
  <c r="A40" i="9"/>
  <c r="E39" i="9"/>
  <c r="B39" i="9"/>
  <c r="A39" i="9"/>
  <c r="Q32" i="9"/>
  <c r="P32" i="9"/>
  <c r="O32" i="9"/>
  <c r="O74" i="9" s="1"/>
  <c r="N32" i="9"/>
  <c r="M32" i="9"/>
  <c r="M74" i="9" s="1"/>
  <c r="L32" i="9"/>
  <c r="K32" i="9"/>
  <c r="J32" i="9"/>
  <c r="I32" i="9"/>
  <c r="H32" i="9"/>
  <c r="G32" i="9"/>
  <c r="G74" i="9" s="1"/>
  <c r="F32" i="9"/>
  <c r="D32" i="9"/>
  <c r="C32" i="9"/>
  <c r="E30" i="9"/>
  <c r="B30" i="9"/>
  <c r="A30" i="9"/>
  <c r="E29" i="9"/>
  <c r="B29" i="9"/>
  <c r="A29" i="9"/>
  <c r="E28" i="9"/>
  <c r="B28" i="9"/>
  <c r="A28" i="9"/>
  <c r="E27" i="9"/>
  <c r="B27" i="9"/>
  <c r="A27" i="9"/>
  <c r="E26" i="9"/>
  <c r="B26" i="9"/>
  <c r="A26" i="9"/>
  <c r="E25" i="9"/>
  <c r="B25" i="9"/>
  <c r="A25" i="9"/>
  <c r="E24" i="9"/>
  <c r="B24" i="9"/>
  <c r="A24" i="9"/>
  <c r="E23" i="9"/>
  <c r="B23" i="9"/>
  <c r="A23" i="9"/>
  <c r="E22" i="9"/>
  <c r="B22" i="9"/>
  <c r="A22" i="9"/>
  <c r="E21" i="9"/>
  <c r="B21" i="9"/>
  <c r="A21" i="9"/>
  <c r="E20" i="9"/>
  <c r="B20" i="9"/>
  <c r="A20" i="9"/>
  <c r="E19" i="9"/>
  <c r="B19" i="9"/>
  <c r="A19" i="9"/>
  <c r="E18" i="9"/>
  <c r="B18" i="9"/>
  <c r="A18" i="9"/>
  <c r="E17" i="9"/>
  <c r="B17" i="9"/>
  <c r="A17" i="9"/>
  <c r="E16" i="9"/>
  <c r="B16" i="9"/>
  <c r="A16" i="9"/>
  <c r="E15" i="9"/>
  <c r="B15" i="9"/>
  <c r="A15" i="9"/>
  <c r="E14" i="9"/>
  <c r="B14" i="9"/>
  <c r="A14" i="9"/>
  <c r="E13" i="9"/>
  <c r="E32" i="9" s="1"/>
  <c r="B13" i="9"/>
  <c r="A13" i="9"/>
  <c r="A8" i="9"/>
  <c r="A4" i="9"/>
  <c r="D72" i="8"/>
  <c r="C72" i="8"/>
  <c r="B70" i="8"/>
  <c r="A70" i="8"/>
  <c r="B69" i="8"/>
  <c r="A69" i="8"/>
  <c r="B68" i="8"/>
  <c r="A68" i="8"/>
  <c r="B67" i="8"/>
  <c r="A67" i="8"/>
  <c r="B66" i="8"/>
  <c r="A66" i="8"/>
  <c r="B65" i="8"/>
  <c r="A65" i="8"/>
  <c r="B64" i="8"/>
  <c r="A64" i="8"/>
  <c r="B63" i="8"/>
  <c r="A63" i="8"/>
  <c r="B62" i="8"/>
  <c r="A62" i="8"/>
  <c r="B61" i="8"/>
  <c r="A61" i="8"/>
  <c r="B60" i="8"/>
  <c r="A60" i="8"/>
  <c r="B59" i="8"/>
  <c r="A59" i="8"/>
  <c r="B58" i="8"/>
  <c r="A58" i="8"/>
  <c r="B57" i="8"/>
  <c r="A57" i="8"/>
  <c r="B56" i="8"/>
  <c r="A56" i="8"/>
  <c r="B55" i="8"/>
  <c r="A55" i="8"/>
  <c r="B54" i="8"/>
  <c r="A54" i="8"/>
  <c r="B53" i="8"/>
  <c r="A53" i="8"/>
  <c r="B52" i="8"/>
  <c r="A52" i="8"/>
  <c r="B51" i="8"/>
  <c r="A51" i="8"/>
  <c r="B50" i="8"/>
  <c r="A50" i="8"/>
  <c r="B49" i="8"/>
  <c r="A49" i="8"/>
  <c r="B48" i="8"/>
  <c r="A48" i="8"/>
  <c r="B47" i="8"/>
  <c r="A47" i="8"/>
  <c r="B46" i="8"/>
  <c r="A46" i="8"/>
  <c r="B45" i="8"/>
  <c r="A45" i="8"/>
  <c r="B44" i="8"/>
  <c r="A44" i="8"/>
  <c r="B43" i="8"/>
  <c r="A43" i="8"/>
  <c r="B42" i="8"/>
  <c r="A42" i="8"/>
  <c r="B41" i="8"/>
  <c r="A41" i="8"/>
  <c r="B40" i="8"/>
  <c r="A40" i="8"/>
  <c r="B39" i="8"/>
  <c r="A39" i="8"/>
  <c r="D32" i="8"/>
  <c r="D74" i="8" s="1"/>
  <c r="C32" i="8"/>
  <c r="B30" i="8"/>
  <c r="A30" i="8"/>
  <c r="B29" i="8"/>
  <c r="A29" i="8"/>
  <c r="B28" i="8"/>
  <c r="A28" i="8"/>
  <c r="B27" i="8"/>
  <c r="A27" i="8"/>
  <c r="B26" i="8"/>
  <c r="A26" i="8"/>
  <c r="B25" i="8"/>
  <c r="A25" i="8"/>
  <c r="B24" i="8"/>
  <c r="A24" i="8"/>
  <c r="B23" i="8"/>
  <c r="A23" i="8"/>
  <c r="B22" i="8"/>
  <c r="A22" i="8"/>
  <c r="B21" i="8"/>
  <c r="A21" i="8"/>
  <c r="B20" i="8"/>
  <c r="A20" i="8"/>
  <c r="B19" i="8"/>
  <c r="A19" i="8"/>
  <c r="B18" i="8"/>
  <c r="A18" i="8"/>
  <c r="B17" i="8"/>
  <c r="A17" i="8"/>
  <c r="B16" i="8"/>
  <c r="A16" i="8"/>
  <c r="B15" i="8"/>
  <c r="A15" i="8"/>
  <c r="B14" i="8"/>
  <c r="A14" i="8"/>
  <c r="B13" i="8"/>
  <c r="A13" i="8"/>
  <c r="L74" i="7"/>
  <c r="D74" i="7"/>
  <c r="Q72" i="7"/>
  <c r="P72" i="7"/>
  <c r="O72" i="7"/>
  <c r="O74" i="7" s="1"/>
  <c r="N72" i="7"/>
  <c r="M72" i="7"/>
  <c r="L72" i="7"/>
  <c r="K72" i="7"/>
  <c r="K74" i="7" s="1"/>
  <c r="J72" i="7"/>
  <c r="I72" i="7"/>
  <c r="H72" i="7"/>
  <c r="G72" i="7"/>
  <c r="G74" i="7" s="1"/>
  <c r="F72" i="7"/>
  <c r="D72" i="7"/>
  <c r="C72" i="7"/>
  <c r="C74" i="7" s="1"/>
  <c r="E70" i="7"/>
  <c r="B70" i="7"/>
  <c r="A70" i="7"/>
  <c r="E69" i="7"/>
  <c r="B69" i="7"/>
  <c r="A69" i="7"/>
  <c r="E68" i="7"/>
  <c r="B68" i="7"/>
  <c r="A68" i="7"/>
  <c r="E67" i="7"/>
  <c r="B67" i="7"/>
  <c r="A67" i="7"/>
  <c r="E66" i="7"/>
  <c r="B66" i="7"/>
  <c r="A66" i="7"/>
  <c r="E65" i="7"/>
  <c r="B65" i="7"/>
  <c r="A65" i="7"/>
  <c r="E64" i="7"/>
  <c r="B64" i="7"/>
  <c r="A64" i="7"/>
  <c r="E63" i="7"/>
  <c r="B63" i="7"/>
  <c r="A63" i="7"/>
  <c r="E62" i="7"/>
  <c r="B62" i="7"/>
  <c r="A62" i="7"/>
  <c r="E61" i="7"/>
  <c r="B61" i="7"/>
  <c r="A61" i="7"/>
  <c r="E60" i="7"/>
  <c r="B60" i="7"/>
  <c r="A60" i="7"/>
  <c r="E59" i="7"/>
  <c r="B59" i="7"/>
  <c r="A59" i="7"/>
  <c r="E58" i="7"/>
  <c r="B58" i="7"/>
  <c r="A58" i="7"/>
  <c r="E57" i="7"/>
  <c r="B57" i="7"/>
  <c r="A57" i="7"/>
  <c r="E56" i="7"/>
  <c r="B56" i="7"/>
  <c r="A56" i="7"/>
  <c r="E55" i="7"/>
  <c r="B55" i="7"/>
  <c r="A55" i="7"/>
  <c r="E54" i="7"/>
  <c r="B54" i="7"/>
  <c r="A54" i="7"/>
  <c r="E53" i="7"/>
  <c r="B53" i="7"/>
  <c r="A53" i="7"/>
  <c r="E52" i="7"/>
  <c r="B52" i="7"/>
  <c r="A52" i="7"/>
  <c r="E51" i="7"/>
  <c r="B51" i="7"/>
  <c r="A51" i="7"/>
  <c r="E50" i="7"/>
  <c r="B50" i="7"/>
  <c r="A50" i="7"/>
  <c r="E49" i="7"/>
  <c r="B49" i="7"/>
  <c r="A49" i="7"/>
  <c r="E48" i="7"/>
  <c r="B48" i="7"/>
  <c r="A48" i="7"/>
  <c r="E47" i="7"/>
  <c r="B47" i="7"/>
  <c r="A47" i="7"/>
  <c r="E46" i="7"/>
  <c r="B46" i="7"/>
  <c r="A46" i="7"/>
  <c r="E45" i="7"/>
  <c r="B45" i="7"/>
  <c r="A45" i="7"/>
  <c r="E44" i="7"/>
  <c r="B44" i="7"/>
  <c r="A44" i="7"/>
  <c r="E43" i="7"/>
  <c r="B43" i="7"/>
  <c r="A43" i="7"/>
  <c r="E42" i="7"/>
  <c r="B42" i="7"/>
  <c r="A42" i="7"/>
  <c r="E41" i="7"/>
  <c r="B41" i="7"/>
  <c r="A41" i="7"/>
  <c r="E40" i="7"/>
  <c r="B40" i="7"/>
  <c r="A40" i="7"/>
  <c r="E39" i="7"/>
  <c r="B39" i="7"/>
  <c r="A39" i="7"/>
  <c r="Q32" i="7"/>
  <c r="Q74" i="7" s="1"/>
  <c r="P32" i="7"/>
  <c r="P74" i="7" s="1"/>
  <c r="O32" i="7"/>
  <c r="N32" i="7"/>
  <c r="N74" i="7" s="1"/>
  <c r="M32" i="7"/>
  <c r="M74" i="7" s="1"/>
  <c r="L32" i="7"/>
  <c r="K32" i="7"/>
  <c r="J32" i="7"/>
  <c r="J74" i="7" s="1"/>
  <c r="I32" i="7"/>
  <c r="I74" i="7" s="1"/>
  <c r="H32" i="7"/>
  <c r="H74" i="7" s="1"/>
  <c r="G32" i="7"/>
  <c r="F32" i="7"/>
  <c r="D32" i="7"/>
  <c r="C32" i="7"/>
  <c r="E30" i="7"/>
  <c r="B30" i="7"/>
  <c r="A30" i="7"/>
  <c r="E29" i="7"/>
  <c r="B29" i="7"/>
  <c r="A29" i="7"/>
  <c r="E28" i="7"/>
  <c r="B28" i="7"/>
  <c r="A28" i="7"/>
  <c r="E27" i="7"/>
  <c r="B27" i="7"/>
  <c r="A27" i="7"/>
  <c r="E26" i="7"/>
  <c r="B26" i="7"/>
  <c r="A26" i="7"/>
  <c r="E25" i="7"/>
  <c r="B25" i="7"/>
  <c r="A25" i="7"/>
  <c r="E24" i="7"/>
  <c r="B24" i="7"/>
  <c r="A24" i="7"/>
  <c r="E23" i="7"/>
  <c r="B23" i="7"/>
  <c r="A23" i="7"/>
  <c r="E22" i="7"/>
  <c r="B22" i="7"/>
  <c r="A22" i="7"/>
  <c r="E21" i="7"/>
  <c r="B21" i="7"/>
  <c r="A21" i="7"/>
  <c r="E20" i="7"/>
  <c r="B20" i="7"/>
  <c r="A20" i="7"/>
  <c r="E19" i="7"/>
  <c r="B19" i="7"/>
  <c r="A19" i="7"/>
  <c r="E18" i="7"/>
  <c r="B18" i="7"/>
  <c r="A18" i="7"/>
  <c r="E17" i="7"/>
  <c r="B17" i="7"/>
  <c r="A17" i="7"/>
  <c r="E16" i="7"/>
  <c r="B16" i="7"/>
  <c r="A16" i="7"/>
  <c r="E15" i="7"/>
  <c r="E32" i="7" s="1"/>
  <c r="B15" i="7"/>
  <c r="A15" i="7"/>
  <c r="E14" i="7"/>
  <c r="B14" i="7"/>
  <c r="A14" i="7"/>
  <c r="E13" i="7"/>
  <c r="B13" i="7"/>
  <c r="A13" i="7"/>
  <c r="A8" i="7"/>
  <c r="A4" i="7"/>
  <c r="M74" i="6"/>
  <c r="L74" i="6"/>
  <c r="K74" i="6"/>
  <c r="J74" i="6"/>
  <c r="C74" i="6"/>
  <c r="Q72" i="6"/>
  <c r="P72" i="6"/>
  <c r="O72" i="6"/>
  <c r="O74" i="6" s="1"/>
  <c r="N72" i="6"/>
  <c r="M72" i="6"/>
  <c r="L72" i="6"/>
  <c r="K72" i="6"/>
  <c r="J72" i="6"/>
  <c r="I72" i="6"/>
  <c r="H72" i="6"/>
  <c r="G72" i="6"/>
  <c r="G74" i="6" s="1"/>
  <c r="F72" i="6"/>
  <c r="D72" i="6"/>
  <c r="C72" i="6"/>
  <c r="E70" i="6"/>
  <c r="B70" i="6"/>
  <c r="A70" i="6"/>
  <c r="E69" i="6"/>
  <c r="B69" i="6"/>
  <c r="A69" i="6"/>
  <c r="E68" i="6"/>
  <c r="B68" i="6"/>
  <c r="A68" i="6"/>
  <c r="E67" i="6"/>
  <c r="B67" i="6"/>
  <c r="A67" i="6"/>
  <c r="E66" i="6"/>
  <c r="B66" i="6"/>
  <c r="A66" i="6"/>
  <c r="E65" i="6"/>
  <c r="B65" i="6"/>
  <c r="A65" i="6"/>
  <c r="E64" i="6"/>
  <c r="B64" i="6"/>
  <c r="A64" i="6"/>
  <c r="E63" i="6"/>
  <c r="B63" i="6"/>
  <c r="A63" i="6"/>
  <c r="E62" i="6"/>
  <c r="B62" i="6"/>
  <c r="A62" i="6"/>
  <c r="E61" i="6"/>
  <c r="B61" i="6"/>
  <c r="A61" i="6"/>
  <c r="E60" i="6"/>
  <c r="B60" i="6"/>
  <c r="A60" i="6"/>
  <c r="E59" i="6"/>
  <c r="B59" i="6"/>
  <c r="A59" i="6"/>
  <c r="E58" i="6"/>
  <c r="B58" i="6"/>
  <c r="A58" i="6"/>
  <c r="E57" i="6"/>
  <c r="B57" i="6"/>
  <c r="A57" i="6"/>
  <c r="E56" i="6"/>
  <c r="B56" i="6"/>
  <c r="A56" i="6"/>
  <c r="E55" i="6"/>
  <c r="B55" i="6"/>
  <c r="A55" i="6"/>
  <c r="E54" i="6"/>
  <c r="B54" i="6"/>
  <c r="A54" i="6"/>
  <c r="E53" i="6"/>
  <c r="B53" i="6"/>
  <c r="A53" i="6"/>
  <c r="E52" i="6"/>
  <c r="B52" i="6"/>
  <c r="A52" i="6"/>
  <c r="E51" i="6"/>
  <c r="B51" i="6"/>
  <c r="A51" i="6"/>
  <c r="E50" i="6"/>
  <c r="B50" i="6"/>
  <c r="A50" i="6"/>
  <c r="E49" i="6"/>
  <c r="B49" i="6"/>
  <c r="A49" i="6"/>
  <c r="E48" i="6"/>
  <c r="B48" i="6"/>
  <c r="A48" i="6"/>
  <c r="E47" i="6"/>
  <c r="B47" i="6"/>
  <c r="A47" i="6"/>
  <c r="E46" i="6"/>
  <c r="B46" i="6"/>
  <c r="A46" i="6"/>
  <c r="E45" i="6"/>
  <c r="B45" i="6"/>
  <c r="A45" i="6"/>
  <c r="E44" i="6"/>
  <c r="B44" i="6"/>
  <c r="A44" i="6"/>
  <c r="E43" i="6"/>
  <c r="B43" i="6"/>
  <c r="A43" i="6"/>
  <c r="E42" i="6"/>
  <c r="B42" i="6"/>
  <c r="A42" i="6"/>
  <c r="E41" i="6"/>
  <c r="B41" i="6"/>
  <c r="A41" i="6"/>
  <c r="E40" i="6"/>
  <c r="B40" i="6"/>
  <c r="A40" i="6"/>
  <c r="E39" i="6"/>
  <c r="B39" i="6"/>
  <c r="A39" i="6"/>
  <c r="Q32" i="6"/>
  <c r="Q74" i="6" s="1"/>
  <c r="P32" i="6"/>
  <c r="P74" i="6" s="1"/>
  <c r="O32" i="6"/>
  <c r="N32" i="6"/>
  <c r="N74" i="6" s="1"/>
  <c r="M32" i="6"/>
  <c r="L32" i="6"/>
  <c r="K32" i="6"/>
  <c r="J32" i="6"/>
  <c r="I32" i="6"/>
  <c r="I74" i="6" s="1"/>
  <c r="H32" i="6"/>
  <c r="H74" i="6" s="1"/>
  <c r="G32" i="6"/>
  <c r="F32" i="6"/>
  <c r="F74" i="6" s="1"/>
  <c r="D32" i="6"/>
  <c r="D74" i="6" s="1"/>
  <c r="C32" i="6"/>
  <c r="E30" i="6"/>
  <c r="B30" i="6"/>
  <c r="A30" i="6"/>
  <c r="E29" i="6"/>
  <c r="B29" i="6"/>
  <c r="A29" i="6"/>
  <c r="E28" i="6"/>
  <c r="B28" i="6"/>
  <c r="A28" i="6"/>
  <c r="E27" i="6"/>
  <c r="B27" i="6"/>
  <c r="A27" i="6"/>
  <c r="E26" i="6"/>
  <c r="B26" i="6"/>
  <c r="A26" i="6"/>
  <c r="E25" i="6"/>
  <c r="B25" i="6"/>
  <c r="A25" i="6"/>
  <c r="E24" i="6"/>
  <c r="B24" i="6"/>
  <c r="A24" i="6"/>
  <c r="E23" i="6"/>
  <c r="B23" i="6"/>
  <c r="A23" i="6"/>
  <c r="E22" i="6"/>
  <c r="B22" i="6"/>
  <c r="A22" i="6"/>
  <c r="E21" i="6"/>
  <c r="B21" i="6"/>
  <c r="A21" i="6"/>
  <c r="E20" i="6"/>
  <c r="B20" i="6"/>
  <c r="A20" i="6"/>
  <c r="E19" i="6"/>
  <c r="B19" i="6"/>
  <c r="A19" i="6"/>
  <c r="E18" i="6"/>
  <c r="B18" i="6"/>
  <c r="A18" i="6"/>
  <c r="E17" i="6"/>
  <c r="B17" i="6"/>
  <c r="A17" i="6"/>
  <c r="E16" i="6"/>
  <c r="B16" i="6"/>
  <c r="A16" i="6"/>
  <c r="E15" i="6"/>
  <c r="B15" i="6"/>
  <c r="A15" i="6"/>
  <c r="E14" i="6"/>
  <c r="B14" i="6"/>
  <c r="A14" i="6"/>
  <c r="E13" i="6"/>
  <c r="B13" i="6"/>
  <c r="A13" i="6"/>
  <c r="A8" i="6"/>
  <c r="A4" i="6"/>
  <c r="D67" i="5"/>
  <c r="C67" i="5"/>
  <c r="B65" i="5"/>
  <c r="A65" i="5"/>
  <c r="B64" i="5"/>
  <c r="A64" i="5"/>
  <c r="B63" i="5"/>
  <c r="A63" i="5"/>
  <c r="B62" i="5"/>
  <c r="A62" i="5"/>
  <c r="B61" i="5"/>
  <c r="A61" i="5"/>
  <c r="B60" i="5"/>
  <c r="A60" i="5"/>
  <c r="B59" i="5"/>
  <c r="A59" i="5"/>
  <c r="B58" i="5"/>
  <c r="A58" i="5"/>
  <c r="B57" i="5"/>
  <c r="A57" i="5"/>
  <c r="B56" i="5"/>
  <c r="A56" i="5"/>
  <c r="B55" i="5"/>
  <c r="A55" i="5"/>
  <c r="B54" i="5"/>
  <c r="A54" i="5"/>
  <c r="B53" i="5"/>
  <c r="A53" i="5"/>
  <c r="B52" i="5"/>
  <c r="A52" i="5"/>
  <c r="B51" i="5"/>
  <c r="A51" i="5"/>
  <c r="B50" i="5"/>
  <c r="A50" i="5"/>
  <c r="B49" i="5"/>
  <c r="A49" i="5"/>
  <c r="B48" i="5"/>
  <c r="A48" i="5"/>
  <c r="B47" i="5"/>
  <c r="A47" i="5"/>
  <c r="B46" i="5"/>
  <c r="A46" i="5"/>
  <c r="B45" i="5"/>
  <c r="A45" i="5"/>
  <c r="B44" i="5"/>
  <c r="A44" i="5"/>
  <c r="B43" i="5"/>
  <c r="A43" i="5"/>
  <c r="B42" i="5"/>
  <c r="A42" i="5"/>
  <c r="B41" i="5"/>
  <c r="A41" i="5"/>
  <c r="B38" i="5"/>
  <c r="A38" i="5"/>
  <c r="B37" i="5"/>
  <c r="A37" i="5"/>
  <c r="B36" i="5"/>
  <c r="A36" i="5"/>
  <c r="B35" i="5"/>
  <c r="A35" i="5"/>
  <c r="B34" i="5"/>
  <c r="A34" i="5"/>
  <c r="D27" i="5"/>
  <c r="C27" i="5"/>
  <c r="B25" i="5"/>
  <c r="A25" i="5"/>
  <c r="B24" i="5"/>
  <c r="A24" i="5"/>
  <c r="B23" i="5"/>
  <c r="A23" i="5"/>
  <c r="B22" i="5"/>
  <c r="A22" i="5"/>
  <c r="B21" i="5"/>
  <c r="A21" i="5"/>
  <c r="B20" i="5"/>
  <c r="A20" i="5"/>
  <c r="B19" i="5"/>
  <c r="A19" i="5"/>
  <c r="B18" i="5"/>
  <c r="A18" i="5"/>
  <c r="B17" i="5"/>
  <c r="A17" i="5"/>
  <c r="B16" i="5"/>
  <c r="A16" i="5"/>
  <c r="B15" i="5"/>
  <c r="A15" i="5"/>
  <c r="B14" i="5"/>
  <c r="A14" i="5"/>
  <c r="B13" i="5"/>
  <c r="A13" i="5"/>
  <c r="B12" i="5"/>
  <c r="A12" i="5"/>
  <c r="B11" i="5"/>
  <c r="A11" i="5"/>
  <c r="B10" i="5"/>
  <c r="A10" i="5"/>
  <c r="B9" i="5"/>
  <c r="A9" i="5"/>
  <c r="B8" i="5"/>
  <c r="A8" i="5"/>
  <c r="A2" i="5"/>
  <c r="A4" i="3"/>
  <c r="D60" i="2"/>
  <c r="D59" i="2"/>
  <c r="D58" i="2"/>
  <c r="D57" i="2"/>
  <c r="D56" i="2"/>
  <c r="D55" i="2"/>
  <c r="D54" i="2"/>
  <c r="D53" i="2"/>
  <c r="D52" i="2"/>
  <c r="D51" i="2"/>
  <c r="D50" i="2"/>
  <c r="D49" i="2"/>
  <c r="D48" i="2"/>
  <c r="D47" i="2"/>
  <c r="D46" i="2"/>
  <c r="D45" i="2"/>
  <c r="D44" i="2"/>
  <c r="D43" i="2"/>
  <c r="D42" i="2"/>
  <c r="D41" i="2"/>
  <c r="D40" i="2"/>
  <c r="D39" i="2"/>
  <c r="D38" i="2"/>
  <c r="D37" i="2"/>
  <c r="D36" i="2"/>
  <c r="D35" i="2"/>
  <c r="D34" i="2"/>
  <c r="D33" i="2"/>
  <c r="D32" i="2"/>
  <c r="D31" i="2"/>
  <c r="D30" i="2"/>
  <c r="D29" i="2"/>
  <c r="D28" i="2"/>
  <c r="D27" i="2"/>
  <c r="D26" i="2"/>
  <c r="D25" i="2"/>
  <c r="D24" i="2"/>
  <c r="D23" i="2"/>
  <c r="D22" i="2"/>
  <c r="D21" i="2"/>
  <c r="D20" i="2"/>
  <c r="D19" i="2"/>
  <c r="D18" i="2"/>
  <c r="D17" i="2"/>
  <c r="D16" i="2"/>
  <c r="D15" i="2"/>
  <c r="D14" i="2"/>
  <c r="D13" i="2"/>
  <c r="D12" i="2"/>
  <c r="D11" i="2"/>
  <c r="B4" i="2"/>
  <c r="B11" i="1"/>
  <c r="AH39" i="5"/>
  <c r="AG39" i="5"/>
  <c r="AF39" i="5"/>
  <c r="AE39" i="5"/>
  <c r="AD39" i="5"/>
  <c r="AC39" i="5"/>
  <c r="AB39" i="5"/>
  <c r="AA39" i="5"/>
  <c r="Z39" i="5"/>
  <c r="Y39" i="5"/>
  <c r="X39" i="5"/>
  <c r="W39" i="5"/>
  <c r="V39" i="5"/>
  <c r="U39" i="5"/>
  <c r="T39" i="5"/>
  <c r="S39" i="5"/>
  <c r="R39" i="5"/>
  <c r="Q39" i="5"/>
  <c r="P39" i="5"/>
  <c r="O39" i="5"/>
  <c r="N39" i="5"/>
  <c r="M39" i="5"/>
  <c r="L39" i="5"/>
  <c r="K39" i="5"/>
  <c r="J39" i="5"/>
  <c r="I39" i="5"/>
  <c r="H39" i="5"/>
  <c r="G39" i="5"/>
  <c r="F39" i="5"/>
  <c r="AH40" i="5"/>
  <c r="AG40" i="5"/>
  <c r="AF40" i="5"/>
  <c r="AE40" i="5"/>
  <c r="AD40" i="5"/>
  <c r="AC40" i="5"/>
  <c r="AB40" i="5"/>
  <c r="AA40" i="5"/>
  <c r="Z40" i="5"/>
  <c r="Y40" i="5"/>
  <c r="X40" i="5"/>
  <c r="W40" i="5"/>
  <c r="V40" i="5"/>
  <c r="U40" i="5"/>
  <c r="T40" i="5"/>
  <c r="S40" i="5"/>
  <c r="R40" i="5"/>
  <c r="Q40" i="5"/>
  <c r="P40" i="5"/>
  <c r="O40" i="5"/>
  <c r="N40" i="5"/>
  <c r="M40" i="5"/>
  <c r="L40" i="5"/>
  <c r="K40" i="5"/>
  <c r="J40" i="5"/>
  <c r="I40" i="5"/>
  <c r="H40" i="5"/>
  <c r="G40" i="5"/>
  <c r="F40" i="5"/>
  <c r="I68" i="8"/>
  <c r="H64" i="8"/>
  <c r="Q60" i="8"/>
  <c r="F60" i="8"/>
  <c r="J68" i="8"/>
  <c r="I65" i="8"/>
  <c r="N64" i="8"/>
  <c r="O64" i="8"/>
  <c r="G63" i="8"/>
  <c r="L55" i="8"/>
  <c r="I54" i="8"/>
  <c r="M52" i="8"/>
  <c r="M46" i="8"/>
  <c r="M43" i="8"/>
  <c r="M40" i="8"/>
  <c r="M27" i="8"/>
  <c r="L22" i="8"/>
  <c r="L14" i="8"/>
  <c r="H68" i="8"/>
  <c r="G65" i="8"/>
  <c r="M64" i="8"/>
  <c r="Q63" i="8"/>
  <c r="P60" i="8"/>
  <c r="Q54" i="8"/>
  <c r="H54" i="8"/>
  <c r="L46" i="8"/>
  <c r="K46" i="8"/>
  <c r="F68" i="8"/>
  <c r="K67" i="8"/>
  <c r="F65" i="8"/>
  <c r="L64" i="8"/>
  <c r="P63" i="8"/>
  <c r="J61" i="8"/>
  <c r="N60" i="8"/>
  <c r="K60" i="8"/>
  <c r="K58" i="8"/>
  <c r="M56" i="8"/>
  <c r="I55" i="8"/>
  <c r="P54" i="8"/>
  <c r="G54" i="8"/>
  <c r="K52" i="8"/>
  <c r="M50" i="8"/>
  <c r="J49" i="8"/>
  <c r="M47" i="8"/>
  <c r="J46" i="8"/>
  <c r="K43" i="8"/>
  <c r="M41" i="8"/>
  <c r="J40" i="8"/>
  <c r="J30" i="8"/>
  <c r="K27" i="8"/>
  <c r="L24" i="8"/>
  <c r="Q68" i="8"/>
  <c r="Q65" i="8"/>
  <c r="J64" i="8"/>
  <c r="O63" i="8"/>
  <c r="I61" i="8"/>
  <c r="M60" i="8"/>
  <c r="J58" i="8"/>
  <c r="Q55" i="8"/>
  <c r="H55" i="8"/>
  <c r="O54" i="8"/>
  <c r="F54" i="8"/>
  <c r="J52" i="8"/>
  <c r="I49" i="8"/>
  <c r="L47" i="8"/>
  <c r="I46" i="8"/>
  <c r="J43" i="8"/>
  <c r="I40" i="8"/>
  <c r="J27" i="8"/>
  <c r="Q22" i="8"/>
  <c r="I22" i="8"/>
  <c r="P21" i="8"/>
  <c r="H21" i="8"/>
  <c r="Q14" i="8"/>
  <c r="I14" i="8"/>
  <c r="P13" i="8"/>
  <c r="H13" i="8"/>
  <c r="Q67" i="8"/>
  <c r="K66" i="8"/>
  <c r="J65" i="8"/>
  <c r="G61" i="8"/>
  <c r="H60" i="8"/>
  <c r="J56" i="8"/>
  <c r="N55" i="8"/>
  <c r="M54" i="8"/>
  <c r="H52" i="8"/>
  <c r="I50" i="8"/>
  <c r="H49" i="8"/>
  <c r="G47" i="8"/>
  <c r="G46" i="8"/>
  <c r="F43" i="8"/>
  <c r="F40" i="8"/>
  <c r="Q27" i="8"/>
  <c r="P24" i="8"/>
  <c r="G22" i="8"/>
  <c r="M21" i="8"/>
  <c r="O16" i="8"/>
  <c r="H14" i="8"/>
  <c r="N13" i="8"/>
  <c r="K13" i="8"/>
  <c r="P68" i="8"/>
  <c r="H67" i="8"/>
  <c r="G66" i="8"/>
  <c r="L63" i="8"/>
  <c r="N58" i="8"/>
  <c r="H56" i="8"/>
  <c r="G55" i="8"/>
  <c r="J54" i="8"/>
  <c r="F52" i="8"/>
  <c r="Q40" i="8"/>
  <c r="K40" i="8"/>
  <c r="P30" i="8"/>
  <c r="N27" i="8"/>
  <c r="J24" i="8"/>
  <c r="P22" i="8"/>
  <c r="I21" i="8"/>
  <c r="J16" i="8"/>
  <c r="F14" i="8"/>
  <c r="L13" i="8"/>
  <c r="N68" i="8"/>
  <c r="G67" i="8"/>
  <c r="Q64" i="8"/>
  <c r="G69" i="8"/>
  <c r="P67" i="8"/>
  <c r="O65" i="8"/>
  <c r="M61" i="8"/>
  <c r="M59" i="8"/>
  <c r="I56" i="8"/>
  <c r="G52" i="8"/>
  <c r="P49" i="8"/>
  <c r="K48" i="8"/>
  <c r="L44" i="8"/>
  <c r="I43" i="8"/>
  <c r="K42" i="8"/>
  <c r="I30" i="8"/>
  <c r="G24" i="8"/>
  <c r="F22" i="8"/>
  <c r="F21" i="8"/>
  <c r="G19" i="8"/>
  <c r="G16" i="8"/>
  <c r="G15" i="8"/>
  <c r="G14" i="8"/>
  <c r="G13" i="8"/>
  <c r="P70" i="8"/>
  <c r="F69" i="8"/>
  <c r="N65" i="8"/>
  <c r="L62" i="8"/>
  <c r="L60" i="8"/>
  <c r="K59" i="8"/>
  <c r="L58" i="8"/>
  <c r="G56" i="8"/>
  <c r="Q50" i="8"/>
  <c r="O49" i="8"/>
  <c r="K44" i="8"/>
  <c r="G43" i="8"/>
  <c r="H30" i="8"/>
  <c r="H25" i="8"/>
  <c r="F13" i="8"/>
  <c r="O70" i="8"/>
  <c r="K65" i="8"/>
  <c r="J60" i="8"/>
  <c r="J55" i="8"/>
  <c r="K50" i="8"/>
  <c r="M49" i="8"/>
  <c r="Q46" i="8"/>
  <c r="J44" i="8"/>
  <c r="P40" i="8"/>
  <c r="G30" i="8"/>
  <c r="P27" i="8"/>
  <c r="N24" i="8"/>
  <c r="K22" i="8"/>
  <c r="N16" i="8"/>
  <c r="F70" i="8"/>
  <c r="K69" i="8"/>
  <c r="L67" i="8"/>
  <c r="K63" i="8"/>
  <c r="I60" i="8"/>
  <c r="K56" i="8"/>
  <c r="N54" i="8"/>
  <c r="J50" i="8"/>
  <c r="G49" i="8"/>
  <c r="Q47" i="8"/>
  <c r="P46" i="8"/>
  <c r="Q41" i="8"/>
  <c r="O40" i="8"/>
  <c r="F30" i="8"/>
  <c r="I27" i="8"/>
  <c r="O22" i="8"/>
  <c r="Q21" i="8"/>
  <c r="K21" i="8"/>
  <c r="Q16" i="8"/>
  <c r="P15" i="8"/>
  <c r="P14" i="8"/>
  <c r="K14" i="8"/>
  <c r="J69" i="8"/>
  <c r="P64" i="8"/>
  <c r="F58" i="8"/>
  <c r="L54" i="8"/>
  <c r="N52" i="8"/>
  <c r="H50" i="8"/>
  <c r="O46" i="8"/>
  <c r="I41" i="8"/>
  <c r="O30" i="8"/>
  <c r="J28" i="8"/>
  <c r="O24" i="8"/>
  <c r="G23" i="8"/>
  <c r="L20" i="8"/>
  <c r="J19" i="8"/>
  <c r="Q18" i="8"/>
  <c r="L16" i="8"/>
  <c r="H15" i="8"/>
  <c r="S64" i="5"/>
  <c r="F64" i="5"/>
  <c r="I69" i="8"/>
  <c r="I64" i="8"/>
  <c r="N46" i="8"/>
  <c r="N42" i="8"/>
  <c r="H41" i="8"/>
  <c r="I28" i="8"/>
  <c r="I24" i="8"/>
  <c r="O21" i="8"/>
  <c r="K20" i="8"/>
  <c r="P17" i="8"/>
  <c r="I16" i="8"/>
  <c r="Q13" i="8"/>
  <c r="AH64" i="5"/>
  <c r="V61" i="5"/>
  <c r="R64" i="5"/>
  <c r="L61" i="5"/>
  <c r="M68" i="8"/>
  <c r="O61" i="8"/>
  <c r="M55" i="8"/>
  <c r="M51" i="8"/>
  <c r="I47" i="8"/>
  <c r="Q43" i="8"/>
  <c r="N40" i="8"/>
  <c r="H27" i="8"/>
  <c r="K25" i="8"/>
  <c r="M22" i="8"/>
  <c r="G21" i="8"/>
  <c r="L18" i="8"/>
  <c r="I17" i="8"/>
  <c r="N14" i="8"/>
  <c r="I13" i="8"/>
  <c r="L68" i="8"/>
  <c r="N66" i="8"/>
  <c r="I63" i="8"/>
  <c r="F61" i="8"/>
  <c r="F55" i="8"/>
  <c r="K51" i="8"/>
  <c r="K49" i="8"/>
  <c r="H47" i="8"/>
  <c r="O43" i="8"/>
  <c r="H40" i="8"/>
  <c r="K68" i="8"/>
  <c r="Q56" i="8"/>
  <c r="N51" i="8"/>
  <c r="N48" i="8"/>
  <c r="H46" i="8"/>
  <c r="J22" i="8"/>
  <c r="N20" i="8"/>
  <c r="I15" i="8"/>
  <c r="O13" i="8"/>
  <c r="T65" i="5"/>
  <c r="R60" i="5"/>
  <c r="AC21" i="5"/>
  <c r="AH11" i="5"/>
  <c r="T34" i="5"/>
  <c r="AB61" i="5"/>
  <c r="J8" i="5"/>
  <c r="AE60" i="5"/>
  <c r="AF64" i="5"/>
  <c r="AA59" i="5"/>
  <c r="K21" i="5"/>
  <c r="J11" i="5"/>
  <c r="Z10" i="5"/>
  <c r="W62" i="5"/>
  <c r="AC17" i="5"/>
  <c r="F62" i="5"/>
  <c r="J9" i="5"/>
  <c r="T15" i="5"/>
  <c r="T23" i="5"/>
  <c r="K23" i="5"/>
  <c r="N64" i="5"/>
  <c r="K59" i="5"/>
  <c r="T19" i="5"/>
  <c r="L37" i="5"/>
  <c r="AH9" i="5"/>
  <c r="K17" i="5"/>
  <c r="T25" i="5"/>
  <c r="K61" i="5"/>
  <c r="AB13" i="5"/>
  <c r="Z12" i="5"/>
  <c r="F64" i="8"/>
  <c r="Q61" i="8"/>
  <c r="P56" i="8"/>
  <c r="K54" i="8"/>
  <c r="L48" i="8"/>
  <c r="F46" i="8"/>
  <c r="K41" i="8"/>
  <c r="H22" i="8"/>
  <c r="H20" i="8"/>
  <c r="N18" i="8"/>
  <c r="Q17" i="8"/>
  <c r="M13" i="8"/>
  <c r="M65" i="5"/>
  <c r="P60" i="5"/>
  <c r="T55" i="5"/>
  <c r="O47" i="5"/>
  <c r="AC34" i="5"/>
  <c r="T17" i="5"/>
  <c r="AH8" i="5"/>
  <c r="AE58" i="5"/>
  <c r="K25" i="5"/>
  <c r="R50" i="5"/>
  <c r="Z61" i="5"/>
  <c r="AF36" i="5"/>
  <c r="J61" i="5"/>
  <c r="V36" i="5"/>
  <c r="AD60" i="5"/>
  <c r="AF55" i="5"/>
  <c r="Z9" i="5"/>
  <c r="AB64" i="5"/>
  <c r="V59" i="5"/>
  <c r="AF52" i="5"/>
  <c r="AA44" i="5"/>
  <c r="K34" i="5"/>
  <c r="AC15" i="5"/>
  <c r="R8" i="5"/>
  <c r="AC50" i="5"/>
  <c r="S13" i="5"/>
  <c r="V37" i="5"/>
  <c r="AC23" i="5"/>
  <c r="AD56" i="5"/>
  <c r="T21" i="5"/>
  <c r="M49" i="5"/>
  <c r="R10" i="5"/>
  <c r="L36" i="5"/>
  <c r="J64" i="5"/>
  <c r="J59" i="5"/>
  <c r="P52" i="5"/>
  <c r="M44" i="5"/>
  <c r="AC25" i="5"/>
  <c r="K15" i="5"/>
  <c r="AF37" i="5"/>
  <c r="R58" i="5"/>
  <c r="J12" i="5"/>
  <c r="X49" i="5"/>
  <c r="R11" i="5"/>
  <c r="N56" i="5"/>
  <c r="AC19" i="5"/>
  <c r="AA47" i="5"/>
  <c r="K19" i="5"/>
  <c r="AC63" i="5"/>
  <c r="S62" i="5"/>
  <c r="H63" i="8"/>
  <c r="L50" i="5"/>
  <c r="U49" i="5"/>
  <c r="L47" i="5"/>
  <c r="O58" i="8"/>
  <c r="N43" i="8"/>
  <c r="J41" i="8"/>
  <c r="N23" i="8"/>
  <c r="K18" i="8"/>
  <c r="P16" i="8"/>
  <c r="AF65" i="5"/>
  <c r="AB60" i="5"/>
  <c r="Z44" i="5"/>
  <c r="AB34" i="5"/>
  <c r="J23" i="5"/>
  <c r="S17" i="5"/>
  <c r="Z11" i="5"/>
  <c r="U37" i="5"/>
  <c r="J21" i="5"/>
  <c r="V63" i="5"/>
  <c r="AB19" i="5"/>
  <c r="R62" i="5"/>
  <c r="J25" i="5"/>
  <c r="AC55" i="5"/>
  <c r="U36" i="5"/>
  <c r="J19" i="5"/>
  <c r="L49" i="5"/>
  <c r="AB17" i="5"/>
  <c r="L65" i="5"/>
  <c r="O60" i="5"/>
  <c r="L44" i="5"/>
  <c r="S34" i="5"/>
  <c r="AB21" i="5"/>
  <c r="J17" i="5"/>
  <c r="AH10" i="5"/>
  <c r="J10" i="5"/>
  <c r="H64" i="5"/>
  <c r="S15" i="5"/>
  <c r="AB56" i="5"/>
  <c r="S25" i="5"/>
  <c r="Z8" i="5"/>
  <c r="AE36" i="5"/>
  <c r="J13" i="5"/>
  <c r="W49" i="5"/>
  <c r="AH12" i="5"/>
  <c r="K36" i="5"/>
  <c r="R12" i="5"/>
  <c r="AA64" i="5"/>
  <c r="U59" i="5"/>
  <c r="AE37" i="5"/>
  <c r="J34" i="5"/>
  <c r="S21" i="5"/>
  <c r="AB15" i="5"/>
  <c r="H59" i="5"/>
  <c r="AB25" i="5"/>
  <c r="R9" i="5"/>
  <c r="J37" i="5"/>
  <c r="J15" i="5"/>
  <c r="M56" i="5"/>
  <c r="S19" i="5"/>
  <c r="U61" i="5"/>
  <c r="AB23" i="5"/>
  <c r="H61" i="5"/>
  <c r="S23" i="5"/>
  <c r="L66" i="8"/>
  <c r="H58" i="8"/>
  <c r="K28" i="8"/>
  <c r="I23" i="8"/>
  <c r="J18" i="8"/>
  <c r="H16" i="8"/>
  <c r="O14" i="8"/>
  <c r="AC65" i="5"/>
  <c r="L60" i="5"/>
  <c r="H49" i="5"/>
  <c r="J36" i="5"/>
  <c r="R23" i="5"/>
  <c r="AA17" i="5"/>
  <c r="G64" i="5"/>
  <c r="I34" i="5"/>
  <c r="P62" i="5"/>
  <c r="S37" i="5"/>
  <c r="R15" i="5"/>
  <c r="H37" i="5"/>
  <c r="I15" i="5"/>
  <c r="AD36" i="5"/>
  <c r="R19" i="5"/>
  <c r="T36" i="5"/>
  <c r="K65" i="5"/>
  <c r="AF59" i="5"/>
  <c r="V44" i="5"/>
  <c r="AA34" i="5"/>
  <c r="I23" i="5"/>
  <c r="R17" i="5"/>
  <c r="G59" i="5"/>
  <c r="R21" i="5"/>
  <c r="X56" i="5"/>
  <c r="I21" i="5"/>
  <c r="L56" i="5"/>
  <c r="AA19" i="5"/>
  <c r="G61" i="5"/>
  <c r="I25" i="5"/>
  <c r="V49" i="5"/>
  <c r="I19" i="5"/>
  <c r="Z64" i="5"/>
  <c r="T59" i="5"/>
  <c r="K44" i="5"/>
  <c r="R34" i="5"/>
  <c r="AA21" i="5"/>
  <c r="I17" i="5"/>
  <c r="AD37" i="5"/>
  <c r="AA15" i="5"/>
  <c r="AA25" i="5"/>
  <c r="T61" i="5"/>
  <c r="R25" i="5"/>
  <c r="AH49" i="5"/>
  <c r="AA60" i="5"/>
  <c r="AA23" i="5"/>
  <c r="J66" i="8"/>
  <c r="P55" i="8"/>
  <c r="P52" i="8"/>
  <c r="P47" i="8"/>
  <c r="M45" i="8"/>
  <c r="H23" i="8"/>
  <c r="N21" i="8"/>
  <c r="M19" i="8"/>
  <c r="M14" i="8"/>
  <c r="AB65" i="5"/>
  <c r="Z60" i="5"/>
  <c r="M55" i="5"/>
  <c r="Z52" i="5"/>
  <c r="T63" i="5"/>
  <c r="AH62" i="5"/>
  <c r="L62" i="5"/>
  <c r="AF61" i="5"/>
  <c r="U44" i="5"/>
  <c r="J65" i="5"/>
  <c r="J60" i="5"/>
  <c r="S59" i="5"/>
  <c r="AA58" i="5"/>
  <c r="L58" i="5"/>
  <c r="W56" i="5"/>
  <c r="J56" i="5"/>
  <c r="X64" i="5"/>
  <c r="AE59" i="5"/>
  <c r="M52" i="5"/>
  <c r="AF49" i="5"/>
  <c r="G49" i="5"/>
  <c r="W47" i="5"/>
  <c r="S61" i="5"/>
  <c r="G40" i="8"/>
  <c r="N15" i="8"/>
  <c r="U65" i="5"/>
  <c r="K50" i="5"/>
  <c r="Z34" i="5"/>
  <c r="X17" i="5"/>
  <c r="X10" i="5"/>
  <c r="Y34" i="5"/>
  <c r="S16" i="5"/>
  <c r="P15" i="5"/>
  <c r="AF13" i="5"/>
  <c r="AE61" i="5"/>
  <c r="O13" i="5"/>
  <c r="AE12" i="5"/>
  <c r="AG21" i="5"/>
  <c r="P23" i="5"/>
  <c r="R44" i="5"/>
  <c r="P8" i="5"/>
  <c r="U11" i="5"/>
  <c r="Z19" i="5"/>
  <c r="Y19" i="5"/>
  <c r="P36" i="5"/>
  <c r="N36" i="5"/>
  <c r="AC64" i="5"/>
  <c r="R49" i="5"/>
  <c r="H34" i="5"/>
  <c r="Q15" i="5"/>
  <c r="H10" i="5"/>
  <c r="G34" i="5"/>
  <c r="AF47" i="5"/>
  <c r="N9" i="5"/>
  <c r="AF60" i="5"/>
  <c r="AF12" i="5"/>
  <c r="O12" i="5"/>
  <c r="O21" i="5"/>
  <c r="AF21" i="5"/>
  <c r="J55" i="5"/>
  <c r="V11" i="5"/>
  <c r="AB8" i="5"/>
  <c r="F11" i="5"/>
  <c r="AF62" i="5"/>
  <c r="Z48" i="5"/>
  <c r="X25" i="5"/>
  <c r="AG13" i="5"/>
  <c r="AD9" i="5"/>
  <c r="W25" i="5"/>
  <c r="Q23" i="5"/>
  <c r="AH23" i="5"/>
  <c r="H45" i="5"/>
  <c r="AF8" i="5"/>
  <c r="G56" i="5"/>
  <c r="P12" i="5"/>
  <c r="X37" i="5"/>
  <c r="R37" i="5"/>
  <c r="F52" i="5"/>
  <c r="H19" i="5"/>
  <c r="W17" i="5"/>
  <c r="O52" i="8"/>
  <c r="X62" i="5"/>
  <c r="H44" i="5"/>
  <c r="N8" i="5"/>
  <c r="W34" i="5"/>
  <c r="U10" i="5"/>
  <c r="Q19" i="5"/>
  <c r="M17" i="5"/>
  <c r="Y15" i="5"/>
  <c r="O15" i="5"/>
  <c r="R47" i="5"/>
  <c r="AF25" i="5"/>
  <c r="H13" i="5"/>
  <c r="W45" i="5"/>
  <c r="AC11" i="5"/>
  <c r="N43" i="5"/>
  <c r="H12" i="5"/>
  <c r="P11" i="5"/>
  <c r="Y13" i="5"/>
  <c r="S20" i="5"/>
  <c r="F10" i="5"/>
  <c r="I22" i="5"/>
  <c r="G8" i="5"/>
  <c r="U60" i="5"/>
  <c r="O23" i="5"/>
  <c r="AF56" i="5"/>
  <c r="AH25" i="5"/>
  <c r="G9" i="5"/>
  <c r="AG17" i="5"/>
  <c r="AB37" i="5"/>
  <c r="AH56" i="5"/>
  <c r="J22" i="5"/>
  <c r="W12" i="5"/>
  <c r="AB46" i="5"/>
  <c r="J24" i="5"/>
  <c r="N12" i="5"/>
  <c r="AF15" i="5"/>
  <c r="U22" i="5"/>
  <c r="V47" i="5"/>
  <c r="Z23" i="5"/>
  <c r="AB10" i="5"/>
  <c r="O37" i="5"/>
  <c r="H8" i="5"/>
  <c r="W58" i="5"/>
  <c r="H21" i="5"/>
  <c r="X52" i="5"/>
  <c r="L24" i="5"/>
  <c r="M8" i="5"/>
  <c r="AC16" i="5"/>
  <c r="P34" i="5"/>
  <c r="U14" i="5"/>
  <c r="F49" i="5"/>
  <c r="AA14" i="5"/>
  <c r="H50" i="5"/>
  <c r="P17" i="5"/>
  <c r="X13" i="5"/>
  <c r="M48" i="5"/>
  <c r="AF41" i="5"/>
  <c r="AE10" i="5"/>
  <c r="M41" i="5"/>
  <c r="P10" i="5"/>
  <c r="AH45" i="5"/>
  <c r="AE11" i="5"/>
  <c r="AE18" i="5"/>
  <c r="P59" i="8"/>
  <c r="Q49" i="8"/>
  <c r="K30" i="8"/>
  <c r="K15" i="8"/>
  <c r="AF63" i="5"/>
  <c r="P49" i="5"/>
  <c r="AH15" i="5"/>
  <c r="O8" i="5"/>
  <c r="G10" i="5"/>
  <c r="AC9" i="5"/>
  <c r="M9" i="5"/>
  <c r="G19" i="5"/>
  <c r="Z62" i="5"/>
  <c r="V48" i="5"/>
  <c r="M13" i="5"/>
  <c r="AE47" i="5"/>
  <c r="V60" i="5"/>
  <c r="X47" i="5"/>
  <c r="AD59" i="5"/>
  <c r="AH58" i="5"/>
  <c r="AB58" i="5"/>
  <c r="J50" i="5"/>
  <c r="AD61" i="5"/>
  <c r="AB12" i="5"/>
  <c r="W10" i="5"/>
  <c r="J44" i="5"/>
  <c r="S24" i="5"/>
  <c r="M21" i="5"/>
  <c r="AE8" i="5"/>
  <c r="M42" i="8"/>
  <c r="M17" i="8"/>
  <c r="T18" i="5"/>
  <c r="AB36" i="5"/>
  <c r="AC12" i="5"/>
  <c r="AC24" i="5"/>
  <c r="AD11" i="5"/>
  <c r="Y23" i="5"/>
  <c r="U9" i="5"/>
  <c r="W8" i="5"/>
  <c r="AF53" i="5"/>
  <c r="R18" i="5"/>
  <c r="AE50" i="5"/>
  <c r="O17" i="5"/>
  <c r="L48" i="5"/>
  <c r="K16" i="5"/>
  <c r="X45" i="5"/>
  <c r="I14" i="5"/>
  <c r="V42" i="5"/>
  <c r="F13" i="5"/>
  <c r="H9" i="5"/>
  <c r="P25" i="5"/>
  <c r="O11" i="5"/>
  <c r="H23" i="5"/>
  <c r="V9" i="5"/>
  <c r="P19" i="5"/>
  <c r="AF17" i="5"/>
  <c r="AB22" i="5"/>
  <c r="J16" i="5"/>
  <c r="W13" i="5"/>
  <c r="N37" i="5"/>
  <c r="G12" i="5"/>
  <c r="Q34" i="5"/>
  <c r="M11" i="5"/>
  <c r="AG25" i="5"/>
  <c r="O10" i="5"/>
  <c r="Z55" i="5"/>
  <c r="AF23" i="5"/>
  <c r="AA46" i="5"/>
  <c r="X21" i="5"/>
  <c r="N42" i="5"/>
  <c r="U42" i="5"/>
  <c r="Z41" i="5"/>
  <c r="G21" i="5"/>
  <c r="R38" i="5"/>
  <c r="S18" i="5"/>
  <c r="G37" i="5"/>
  <c r="AE16" i="5"/>
  <c r="S35" i="5"/>
  <c r="M15" i="5"/>
  <c r="M25" i="5"/>
  <c r="O59" i="8"/>
  <c r="AE63" i="5"/>
  <c r="AD45" i="5"/>
  <c r="R24" i="5"/>
  <c r="AD12" i="5"/>
  <c r="AE44" i="5"/>
  <c r="L16" i="5"/>
  <c r="M43" i="5"/>
  <c r="AF10" i="5"/>
  <c r="L18" i="5"/>
  <c r="F9" i="5"/>
  <c r="Z36" i="5"/>
  <c r="P37" i="5"/>
  <c r="X19" i="5"/>
  <c r="O25" i="5"/>
  <c r="Q17" i="5"/>
  <c r="W9" i="5"/>
  <c r="H36" i="5"/>
  <c r="Y21" i="5"/>
  <c r="G23" i="5"/>
  <c r="AG15" i="5"/>
  <c r="K48" i="5"/>
  <c r="AC46" i="5"/>
  <c r="U47" i="5"/>
  <c r="X12" i="5"/>
  <c r="AC61" i="5"/>
  <c r="O43" i="5"/>
  <c r="AG23" i="5"/>
  <c r="AF11" i="5"/>
  <c r="AH41" i="5"/>
  <c r="G13" i="5"/>
  <c r="L41" i="5"/>
  <c r="AB16" i="5"/>
  <c r="AD57" i="5"/>
  <c r="AB11" i="5"/>
  <c r="AD55" i="5"/>
  <c r="AD8" i="5"/>
  <c r="AB24" i="5"/>
  <c r="R16" i="5"/>
  <c r="AA22" i="5"/>
  <c r="X34" i="5"/>
  <c r="W19" i="5"/>
  <c r="W21" i="5"/>
  <c r="Z13" i="5"/>
  <c r="AD44" i="5"/>
  <c r="AC59" i="5"/>
  <c r="N41" i="5"/>
  <c r="Z21" i="5"/>
  <c r="V10" i="5"/>
  <c r="G36" i="5"/>
  <c r="M12" i="5"/>
  <c r="AA36" i="5"/>
  <c r="G15" i="5"/>
  <c r="AE24" i="5"/>
  <c r="AH34" i="5"/>
  <c r="AC36" i="5"/>
  <c r="K24" i="5"/>
  <c r="AA52" i="5"/>
  <c r="AC8" i="5"/>
  <c r="O49" i="5"/>
  <c r="AB51" i="5"/>
  <c r="H15" i="5"/>
  <c r="Q25" i="5"/>
  <c r="AH17" i="5"/>
  <c r="AH19" i="5"/>
  <c r="X9" i="5"/>
  <c r="M23" i="5"/>
  <c r="AC57" i="5"/>
  <c r="O55" i="8"/>
  <c r="F45" i="8"/>
  <c r="L42" i="8"/>
  <c r="P23" i="8"/>
  <c r="K17" i="8"/>
  <c r="AD65" i="5"/>
  <c r="G44" i="5"/>
  <c r="S63" i="5"/>
  <c r="AB14" i="5"/>
  <c r="R61" i="5"/>
  <c r="AB59" i="5"/>
  <c r="AE54" i="5"/>
  <c r="J62" i="5"/>
  <c r="S60" i="5"/>
  <c r="V58" i="5"/>
  <c r="N22" i="8"/>
  <c r="L19" i="8"/>
  <c r="J14" i="8"/>
  <c r="W64" i="5"/>
  <c r="V56" i="5"/>
  <c r="W55" i="5"/>
  <c r="H62" i="5"/>
  <c r="P61" i="5"/>
  <c r="H60" i="5"/>
  <c r="AA51" i="5"/>
  <c r="AB57" i="5"/>
  <c r="N63" i="5"/>
  <c r="AE53" i="5"/>
  <c r="R59" i="5"/>
  <c r="Z50" i="5"/>
  <c r="AD54" i="5"/>
  <c r="W52" i="5"/>
  <c r="U58" i="5"/>
  <c r="AA50" i="5"/>
  <c r="K19" i="8"/>
  <c r="P64" i="5"/>
  <c r="U56" i="5"/>
  <c r="H47" i="5"/>
  <c r="R46" i="5"/>
  <c r="Z54" i="5"/>
  <c r="V45" i="5"/>
  <c r="U53" i="5"/>
  <c r="V52" i="5"/>
  <c r="J58" i="5"/>
  <c r="AE49" i="5"/>
  <c r="M63" i="5"/>
  <c r="V55" i="5"/>
  <c r="N61" i="5"/>
  <c r="G60" i="5"/>
  <c r="Z51" i="5"/>
  <c r="R57" i="5"/>
  <c r="G62" i="5"/>
  <c r="AC44" i="5"/>
  <c r="P59" i="5"/>
  <c r="V50" i="5"/>
  <c r="J47" i="8"/>
  <c r="F27" i="8"/>
  <c r="Q24" i="8"/>
  <c r="W65" i="5"/>
  <c r="O54" i="5"/>
  <c r="P46" i="5"/>
  <c r="S36" i="5"/>
  <c r="Q21" i="5"/>
  <c r="I16" i="5"/>
  <c r="N10" i="5"/>
  <c r="AG34" i="5"/>
  <c r="AG19" i="5"/>
  <c r="AF9" i="5"/>
  <c r="O34" i="5"/>
  <c r="Q13" i="5"/>
  <c r="O51" i="5"/>
  <c r="Z25" i="5"/>
  <c r="V12" i="5"/>
  <c r="U50" i="5"/>
  <c r="K18" i="5"/>
  <c r="M57" i="5"/>
  <c r="AA24" i="5"/>
  <c r="X11" i="5"/>
  <c r="AD48" i="5"/>
  <c r="H11" i="5"/>
  <c r="G47" i="5"/>
  <c r="AA16" i="5"/>
  <c r="X8" i="5"/>
  <c r="O64" i="5"/>
  <c r="T53" i="5"/>
  <c r="M45" i="5"/>
  <c r="X15" i="5"/>
  <c r="L59" i="5"/>
  <c r="AA43" i="5"/>
  <c r="V8" i="5"/>
  <c r="M42" i="5"/>
  <c r="F12" i="5"/>
  <c r="AD49" i="5"/>
  <c r="Z17" i="5"/>
  <c r="S56" i="5"/>
  <c r="I24" i="5"/>
  <c r="L55" i="5"/>
  <c r="X23" i="5"/>
  <c r="F60" i="5"/>
  <c r="L52" i="5"/>
  <c r="T44" i="5"/>
  <c r="O19" i="5"/>
  <c r="P9" i="5"/>
  <c r="AC18" i="5"/>
  <c r="H58" i="5"/>
  <c r="H25" i="5"/>
  <c r="F8" i="5"/>
  <c r="X41" i="5"/>
  <c r="Z15" i="5"/>
  <c r="AA37" i="5"/>
  <c r="H17" i="5"/>
  <c r="N11" i="5"/>
  <c r="F37" i="5"/>
  <c r="AD10" i="5"/>
  <c r="Q30" i="8"/>
  <c r="H24" i="8"/>
  <c r="L21" i="8"/>
  <c r="E39" i="5" l="1"/>
  <c r="E40" i="5"/>
  <c r="C69" i="5"/>
  <c r="D69" i="5"/>
  <c r="E46" i="8"/>
  <c r="E22" i="8"/>
  <c r="E14" i="8"/>
  <c r="E54" i="8"/>
  <c r="E74" i="7"/>
  <c r="E72" i="7"/>
  <c r="F74" i="7"/>
  <c r="E72" i="6"/>
  <c r="E32" i="6"/>
  <c r="E74" i="6" s="1"/>
  <c r="E32" i="17"/>
  <c r="L74" i="18"/>
  <c r="D74" i="18"/>
  <c r="I74" i="10"/>
  <c r="Q74" i="10"/>
  <c r="E72" i="13"/>
  <c r="E32" i="21"/>
  <c r="E74" i="21" s="1"/>
  <c r="E74" i="28"/>
  <c r="E32" i="11"/>
  <c r="E74" i="11" s="1"/>
  <c r="E32" i="15"/>
  <c r="E72" i="22"/>
  <c r="E32" i="12"/>
  <c r="E74" i="12" s="1"/>
  <c r="J74" i="9"/>
  <c r="E32" i="10"/>
  <c r="E74" i="10" s="1"/>
  <c r="K74" i="15"/>
  <c r="E32" i="23"/>
  <c r="E74" i="23" s="1"/>
  <c r="K74" i="9"/>
  <c r="J74" i="12"/>
  <c r="E32" i="13"/>
  <c r="E32" i="14"/>
  <c r="E74" i="14" s="1"/>
  <c r="E72" i="15"/>
  <c r="E72" i="20"/>
  <c r="E74" i="20" s="1"/>
  <c r="E72" i="9"/>
  <c r="E74" i="9" s="1"/>
  <c r="G74" i="11"/>
  <c r="O74" i="11"/>
  <c r="K74" i="25"/>
  <c r="E32" i="27"/>
  <c r="E74" i="27" s="1"/>
  <c r="D74" i="28"/>
  <c r="E32" i="31"/>
  <c r="E74" i="34"/>
  <c r="E72" i="19"/>
  <c r="E74" i="19" s="1"/>
  <c r="M74" i="21"/>
  <c r="E32" i="22"/>
  <c r="E74" i="22" s="1"/>
  <c r="H74" i="22"/>
  <c r="P74" i="22"/>
  <c r="M74" i="23"/>
  <c r="E32" i="24"/>
  <c r="E74" i="24" s="1"/>
  <c r="H74" i="24"/>
  <c r="P74" i="24"/>
  <c r="E72" i="25"/>
  <c r="E72" i="12"/>
  <c r="M74" i="13"/>
  <c r="M74" i="14"/>
  <c r="E72" i="17"/>
  <c r="J74" i="20"/>
  <c r="E72" i="30"/>
  <c r="E74" i="30" s="1"/>
  <c r="F74" i="30"/>
  <c r="N74" i="30"/>
  <c r="E32" i="32"/>
  <c r="E74" i="32" s="1"/>
  <c r="E72" i="34"/>
  <c r="E32" i="25"/>
  <c r="E74" i="25" s="1"/>
  <c r="E72" i="35"/>
  <c r="E74" i="35" s="1"/>
  <c r="F74" i="26"/>
  <c r="N74" i="26"/>
  <c r="E72" i="27"/>
  <c r="E72" i="31"/>
  <c r="E74" i="37"/>
  <c r="C74" i="8"/>
  <c r="F74" i="9"/>
  <c r="N74" i="9"/>
  <c r="M74" i="10"/>
  <c r="J74" i="13"/>
  <c r="C74" i="15"/>
  <c r="F74" i="16"/>
  <c r="N74" i="16"/>
  <c r="I74" i="17"/>
  <c r="Q74" i="17"/>
  <c r="E32" i="18"/>
  <c r="E74" i="18" s="1"/>
  <c r="L74" i="28"/>
  <c r="E72" i="29"/>
  <c r="E74" i="29" s="1"/>
  <c r="E74" i="33"/>
  <c r="V65" i="5"/>
  <c r="AA48" i="5"/>
  <c r="AF34" i="5"/>
  <c r="AF19" i="5"/>
  <c r="AA13" i="5"/>
  <c r="AB9" i="5"/>
  <c r="N54" i="5"/>
  <c r="N51" i="5"/>
  <c r="R35" i="5"/>
  <c r="G17" i="5"/>
  <c r="AA20" i="5"/>
  <c r="L45" i="5"/>
  <c r="AB18" i="5"/>
  <c r="S44" i="5"/>
  <c r="W15" i="5"/>
  <c r="S14" i="5"/>
  <c r="AH21" i="5"/>
  <c r="R36" i="5"/>
  <c r="O9" i="5"/>
  <c r="G58" i="5"/>
  <c r="AH47" i="5"/>
  <c r="M34" i="5"/>
  <c r="M19" i="5"/>
  <c r="U12" i="5"/>
  <c r="U8" i="5"/>
  <c r="H56" i="5"/>
  <c r="G11" i="5"/>
  <c r="K55" i="5"/>
  <c r="U16" i="5"/>
  <c r="J52" i="5"/>
  <c r="M10" i="5"/>
  <c r="T50" i="5"/>
  <c r="AE9" i="5"/>
  <c r="P21" i="5"/>
  <c r="W38" i="5"/>
  <c r="L57" i="5"/>
  <c r="F47" i="5"/>
  <c r="Y25" i="5"/>
  <c r="Y17" i="5"/>
  <c r="W11" i="5"/>
  <c r="P53" i="5"/>
  <c r="G25" i="5"/>
  <c r="S22" i="5"/>
  <c r="U24" i="5"/>
  <c r="Z42" i="5"/>
  <c r="W23" i="5"/>
  <c r="Z37" i="5"/>
  <c r="AH13" i="5"/>
  <c r="AA49" i="5"/>
  <c r="P13" i="5"/>
  <c r="M46" i="5"/>
  <c r="AC10" i="5"/>
  <c r="J18" i="5"/>
  <c r="O14" i="5"/>
  <c r="K14" i="5"/>
  <c r="U46" i="5"/>
  <c r="AF42" i="5"/>
  <c r="AC54" i="5"/>
  <c r="X24" i="5"/>
  <c r="X63" i="5"/>
  <c r="M38" i="5"/>
  <c r="K42" i="5"/>
  <c r="P41" i="5"/>
  <c r="J51" i="5"/>
  <c r="Y20" i="5"/>
  <c r="Y10" i="5"/>
  <c r="V38" i="5"/>
  <c r="Y12" i="5"/>
  <c r="AG46" i="5"/>
  <c r="R53" i="5"/>
  <c r="W53" i="5"/>
  <c r="Y41" i="5"/>
  <c r="N22" i="5"/>
  <c r="H18" i="5"/>
  <c r="Y57" i="5"/>
  <c r="R42" i="5"/>
  <c r="F54" i="5"/>
  <c r="U54" i="5"/>
  <c r="AD20" i="5"/>
  <c r="L22" i="5"/>
  <c r="H35" i="5"/>
  <c r="F16" i="5"/>
  <c r="M20" i="5"/>
  <c r="AG16" i="5"/>
  <c r="R43" i="5"/>
  <c r="AC38" i="5"/>
  <c r="AC48" i="5"/>
  <c r="AF46" i="5"/>
  <c r="Z24" i="5"/>
  <c r="J41" i="5"/>
  <c r="G22" i="5"/>
  <c r="AF18" i="5"/>
  <c r="P57" i="5"/>
  <c r="I51" i="5"/>
  <c r="P38" i="5"/>
  <c r="H57" i="5"/>
  <c r="Y8" i="5"/>
  <c r="Y38" i="5"/>
  <c r="AF51" i="5"/>
  <c r="AF35" i="5"/>
  <c r="AH53" i="5"/>
  <c r="AA18" i="5"/>
  <c r="Q14" i="5"/>
  <c r="AG42" i="5"/>
  <c r="I63" i="5"/>
  <c r="AC43" i="5"/>
  <c r="AH43" i="5"/>
  <c r="N26" i="8"/>
  <c r="M26" i="8"/>
  <c r="I47" i="5"/>
  <c r="N58" i="5"/>
  <c r="Z47" i="5"/>
  <c r="X50" i="5"/>
  <c r="S52" i="5"/>
  <c r="Y55" i="5"/>
  <c r="Q58" i="5"/>
  <c r="AG52" i="5"/>
  <c r="R55" i="5"/>
  <c r="H29" i="8"/>
  <c r="Y45" i="5"/>
  <c r="V15" i="5"/>
  <c r="K37" i="5"/>
  <c r="AH44" i="5"/>
  <c r="F19" i="5"/>
  <c r="L21" i="5"/>
  <c r="N13" i="5"/>
  <c r="AE48" i="5"/>
  <c r="AA12" i="5"/>
  <c r="L11" i="5"/>
  <c r="J45" i="5"/>
  <c r="N17" i="5"/>
  <c r="AA9" i="5"/>
  <c r="AG49" i="5"/>
  <c r="S49" i="5"/>
  <c r="AH52" i="5"/>
  <c r="T56" i="5"/>
  <c r="AE56" i="5"/>
  <c r="X48" i="5"/>
  <c r="AB44" i="5"/>
  <c r="U23" i="5"/>
  <c r="AE25" i="5"/>
  <c r="AG36" i="5"/>
  <c r="M36" i="5"/>
  <c r="P53" i="8"/>
  <c r="Q53" i="8"/>
  <c r="P57" i="8"/>
  <c r="F39" i="8"/>
  <c r="I59" i="5"/>
  <c r="AH60" i="5"/>
  <c r="AD62" i="5"/>
  <c r="Y60" i="5"/>
  <c r="G45" i="8"/>
  <c r="AG61" i="5"/>
  <c r="F61" i="5"/>
  <c r="I65" i="5"/>
  <c r="X65" i="5"/>
  <c r="Q20" i="8"/>
  <c r="G25" i="8"/>
  <c r="Q62" i="8"/>
  <c r="N62" i="8"/>
  <c r="P18" i="8"/>
  <c r="K23" i="8"/>
  <c r="H28" i="8"/>
  <c r="I51" i="8"/>
  <c r="Q70" i="8"/>
  <c r="L15" i="8"/>
  <c r="F19" i="8"/>
  <c r="P42" i="8"/>
  <c r="N44" i="8"/>
  <c r="O48" i="8"/>
  <c r="J48" i="8"/>
  <c r="Q59" i="8"/>
  <c r="O50" i="8"/>
  <c r="I66" i="8"/>
  <c r="M69" i="8"/>
  <c r="J21" i="8"/>
  <c r="H43" i="8"/>
  <c r="P66" i="8"/>
  <c r="F16" i="8"/>
  <c r="N49" i="8"/>
  <c r="Q58" i="8"/>
  <c r="K61" i="8"/>
  <c r="Q69" i="8"/>
  <c r="J63" i="8"/>
  <c r="G64" i="8"/>
  <c r="Q41" i="5"/>
  <c r="F22" i="5"/>
  <c r="W18" i="5"/>
  <c r="Z57" i="5"/>
  <c r="AH51" i="5"/>
  <c r="AF54" i="5"/>
  <c r="AG8" i="5"/>
  <c r="G53" i="5"/>
  <c r="AA63" i="5"/>
  <c r="W46" i="5"/>
  <c r="Q24" i="5"/>
  <c r="AH18" i="5"/>
  <c r="AE42" i="5"/>
  <c r="AD41" i="5"/>
  <c r="AG22" i="5"/>
  <c r="V20" i="5"/>
  <c r="AF57" i="5"/>
  <c r="W51" i="5"/>
  <c r="AB35" i="5"/>
  <c r="AG10" i="5"/>
  <c r="Z16" i="5"/>
  <c r="T43" i="5"/>
  <c r="W35" i="5"/>
  <c r="L38" i="5"/>
  <c r="X16" i="5"/>
  <c r="V43" i="5"/>
  <c r="S38" i="5"/>
  <c r="F43" i="5"/>
  <c r="Y42" i="5"/>
  <c r="O63" i="5"/>
  <c r="Q57" i="5"/>
  <c r="F41" i="5"/>
  <c r="AH35" i="5"/>
  <c r="P20" i="5"/>
  <c r="Q38" i="5"/>
  <c r="R51" i="5"/>
  <c r="AG12" i="5"/>
  <c r="T35" i="5"/>
  <c r="X53" i="5"/>
  <c r="M50" i="5"/>
  <c r="Y46" i="5"/>
  <c r="K20" i="5"/>
  <c r="K53" i="5"/>
  <c r="AF14" i="5"/>
  <c r="X54" i="5"/>
  <c r="H14" i="5"/>
  <c r="AC14" i="5"/>
  <c r="J46" i="5"/>
  <c r="AD42" i="5"/>
  <c r="T54" i="5"/>
  <c r="O24" i="5"/>
  <c r="G42" i="5"/>
  <c r="F26" i="8"/>
  <c r="O26" i="8"/>
  <c r="AC47" i="5"/>
  <c r="P58" i="5"/>
  <c r="O50" i="5"/>
  <c r="Q55" i="5"/>
  <c r="G55" i="5"/>
  <c r="G48" i="5"/>
  <c r="Y52" i="5"/>
  <c r="H52" i="5"/>
  <c r="I58" i="5"/>
  <c r="P29" i="8"/>
  <c r="Q45" i="5"/>
  <c r="N15" i="5"/>
  <c r="M37" i="5"/>
  <c r="K13" i="5"/>
  <c r="S8" i="5"/>
  <c r="K56" i="5"/>
  <c r="N45" i="5"/>
  <c r="F17" i="5"/>
  <c r="X44" i="5"/>
  <c r="L19" i="5"/>
  <c r="K10" i="5"/>
  <c r="U21" i="5"/>
  <c r="AE23" i="5"/>
  <c r="H55" i="5"/>
  <c r="F58" i="5"/>
  <c r="O48" i="5"/>
  <c r="G45" i="5"/>
  <c r="Y49" i="5"/>
  <c r="J49" i="5"/>
  <c r="AD34" i="5"/>
  <c r="T11" i="5"/>
  <c r="T13" i="5"/>
  <c r="Y36" i="5"/>
  <c r="W36" i="5"/>
  <c r="G53" i="8"/>
  <c r="L20" i="5"/>
  <c r="AH14" i="5"/>
  <c r="N46" i="5"/>
  <c r="Q42" i="5"/>
  <c r="V53" i="5"/>
  <c r="H24" i="5"/>
  <c r="F63" i="5"/>
  <c r="X43" i="5"/>
  <c r="S41" i="5"/>
  <c r="N57" i="5"/>
  <c r="I9" i="5"/>
  <c r="N20" i="5"/>
  <c r="G38" i="5"/>
  <c r="G35" i="5"/>
  <c r="I38" i="5"/>
  <c r="I13" i="5"/>
  <c r="AE38" i="5"/>
  <c r="AE20" i="5"/>
  <c r="W14" i="5"/>
  <c r="AD18" i="5"/>
  <c r="AE46" i="5"/>
  <c r="T42" i="5"/>
  <c r="K54" i="5"/>
  <c r="AF24" i="5"/>
  <c r="X22" i="5"/>
  <c r="S54" i="5"/>
  <c r="AD35" i="5"/>
  <c r="L51" i="5"/>
  <c r="K43" i="5"/>
  <c r="F51" i="5"/>
  <c r="M35" i="5"/>
  <c r="O16" i="5"/>
  <c r="I41" i="5"/>
  <c r="Z22" i="5"/>
  <c r="Y18" i="5"/>
  <c r="I57" i="5"/>
  <c r="AA42" i="5"/>
  <c r="L54" i="5"/>
  <c r="M18" i="5"/>
  <c r="X51" i="5"/>
  <c r="W41" i="5"/>
  <c r="T57" i="5"/>
  <c r="I11" i="5"/>
  <c r="G20" i="5"/>
  <c r="Q16" i="5"/>
  <c r="H43" i="5"/>
  <c r="O53" i="5"/>
  <c r="Z43" i="5"/>
  <c r="Q46" i="5"/>
  <c r="H38" i="5"/>
  <c r="AD53" i="5"/>
  <c r="AC20" i="5"/>
  <c r="R63" i="5"/>
  <c r="N52" i="5"/>
  <c r="J26" i="8"/>
  <c r="L26" i="8"/>
  <c r="T47" i="5"/>
  <c r="AD58" i="5"/>
  <c r="F50" i="5"/>
  <c r="Q52" i="5"/>
  <c r="I55" i="5"/>
  <c r="AC58" i="5"/>
  <c r="S48" i="5"/>
  <c r="AB52" i="5"/>
  <c r="AA55" i="5"/>
  <c r="G29" i="8"/>
  <c r="I45" i="5"/>
  <c r="F15" i="5"/>
  <c r="W37" i="5"/>
  <c r="L17" i="5"/>
  <c r="U19" i="5"/>
  <c r="U45" i="5"/>
  <c r="AE21" i="5"/>
  <c r="AD25" i="5"/>
  <c r="V34" i="5"/>
  <c r="Q36" i="5"/>
  <c r="AG37" i="5"/>
  <c r="Z45" i="5"/>
  <c r="O44" i="5"/>
  <c r="AA10" i="5"/>
  <c r="Q49" i="5"/>
  <c r="N49" i="5"/>
  <c r="U55" i="5"/>
  <c r="AA56" i="5"/>
  <c r="S58" i="5"/>
  <c r="F48" i="5"/>
  <c r="AC13" i="5"/>
  <c r="AA8" i="5"/>
  <c r="L8" i="5"/>
  <c r="L12" i="5"/>
  <c r="O53" i="8"/>
  <c r="I53" i="8"/>
  <c r="O57" i="8"/>
  <c r="I39" i="8"/>
  <c r="M39" i="8"/>
  <c r="X59" i="5"/>
  <c r="I60" i="5"/>
  <c r="AC62" i="5"/>
  <c r="Y62" i="5"/>
  <c r="J45" i="8"/>
  <c r="O45" i="8"/>
  <c r="Q61" i="5"/>
  <c r="W61" i="5"/>
  <c r="R65" i="5"/>
  <c r="F65" i="5"/>
  <c r="O20" i="8"/>
  <c r="F25" i="8"/>
  <c r="G62" i="8"/>
  <c r="Y64" i="5"/>
  <c r="G17" i="8"/>
  <c r="O18" i="8"/>
  <c r="Q23" i="8"/>
  <c r="G28" i="8"/>
  <c r="F20" i="8"/>
  <c r="G51" i="8"/>
  <c r="J70" i="8"/>
  <c r="O15" i="8"/>
  <c r="O42" i="8"/>
  <c r="Q44" i="8"/>
  <c r="M48" i="8"/>
  <c r="N59" i="8"/>
  <c r="K16" i="8"/>
  <c r="L50" i="8"/>
  <c r="H66" i="8"/>
  <c r="O27" i="8"/>
  <c r="N47" i="8"/>
  <c r="N30" i="8"/>
  <c r="L49" i="8"/>
  <c r="P58" i="8"/>
  <c r="F66" i="8"/>
  <c r="P65" i="8"/>
  <c r="L35" i="5"/>
  <c r="M14" i="5"/>
  <c r="V18" i="5"/>
  <c r="T46" i="5"/>
  <c r="J42" i="5"/>
  <c r="AB54" i="5"/>
  <c r="W24" i="5"/>
  <c r="W54" i="5"/>
  <c r="AD51" i="5"/>
  <c r="Q9" i="5"/>
  <c r="F20" i="5"/>
  <c r="G57" i="5"/>
  <c r="Q11" i="5"/>
  <c r="AG20" i="5"/>
  <c r="H16" i="5"/>
  <c r="J14" i="5"/>
  <c r="AF16" i="5"/>
  <c r="I46" i="5"/>
  <c r="H63" i="5"/>
  <c r="AC41" i="5"/>
  <c r="Q22" i="5"/>
  <c r="G18" i="5"/>
  <c r="AH57" i="5"/>
  <c r="P42" i="5"/>
  <c r="M51" i="5"/>
  <c r="L42" i="5"/>
  <c r="AB38" i="5"/>
  <c r="Y35" i="5"/>
  <c r="AE51" i="5"/>
  <c r="R13" i="5"/>
  <c r="AE22" i="5"/>
  <c r="N55" i="5"/>
  <c r="U20" i="5"/>
  <c r="H41" i="5"/>
  <c r="O22" i="5"/>
  <c r="I20" i="5"/>
  <c r="W57" i="5"/>
  <c r="L14" i="5"/>
  <c r="V35" i="5"/>
  <c r="V51" i="5"/>
  <c r="AB43" i="5"/>
  <c r="AH38" i="5"/>
  <c r="AD43" i="5"/>
  <c r="U38" i="5"/>
  <c r="AD14" i="5"/>
  <c r="N53" i="5"/>
  <c r="P14" i="5"/>
  <c r="Z46" i="5"/>
  <c r="I42" i="5"/>
  <c r="J53" i="5"/>
  <c r="AH24" i="5"/>
  <c r="AB63" i="5"/>
  <c r="F53" i="5"/>
  <c r="R22" i="5"/>
  <c r="I26" i="8"/>
  <c r="K26" i="8"/>
  <c r="K47" i="5"/>
  <c r="AF50" i="5"/>
  <c r="I52" i="5"/>
  <c r="P55" i="5"/>
  <c r="AG50" i="5"/>
  <c r="AH55" i="5"/>
  <c r="T58" i="5"/>
  <c r="R52" i="5"/>
  <c r="O29" i="8"/>
  <c r="AC45" i="5"/>
  <c r="L15" i="5"/>
  <c r="AH37" i="5"/>
  <c r="F44" i="5"/>
  <c r="AE19" i="5"/>
  <c r="K11" i="5"/>
  <c r="F45" i="5"/>
  <c r="K9" i="5"/>
  <c r="T8" i="5"/>
  <c r="AG48" i="5"/>
  <c r="U17" i="5"/>
  <c r="AF45" i="5"/>
  <c r="AD23" i="5"/>
  <c r="Z49" i="5"/>
  <c r="AG56" i="5"/>
  <c r="P56" i="5"/>
  <c r="AF48" i="5"/>
  <c r="I49" i="5"/>
  <c r="V25" i="5"/>
  <c r="N34" i="5"/>
  <c r="I36" i="5"/>
  <c r="T12" i="5"/>
  <c r="Y37" i="5"/>
  <c r="AF58" i="5"/>
  <c r="F53" i="8"/>
  <c r="AE35" i="5"/>
  <c r="T14" i="5"/>
  <c r="N18" i="5"/>
  <c r="H46" i="5"/>
  <c r="AC42" i="5"/>
  <c r="R54" i="5"/>
  <c r="M24" i="5"/>
  <c r="J54" i="5"/>
  <c r="AE14" i="5"/>
  <c r="Y9" i="5"/>
  <c r="Z20" i="5"/>
  <c r="H51" i="5"/>
  <c r="S43" i="5"/>
  <c r="AG53" i="5"/>
  <c r="AC53" i="5"/>
  <c r="AD24" i="5"/>
  <c r="T41" i="5"/>
  <c r="H22" i="5"/>
  <c r="P18" i="5"/>
  <c r="X57" i="5"/>
  <c r="W42" i="5"/>
  <c r="M54" i="5"/>
  <c r="AG43" i="5"/>
  <c r="R14" i="5"/>
  <c r="P35" i="5"/>
  <c r="X38" i="5"/>
  <c r="O45" i="5"/>
  <c r="J35" i="5"/>
  <c r="W16" i="5"/>
  <c r="AH46" i="5"/>
  <c r="Z63" i="5"/>
  <c r="AB41" i="5"/>
  <c r="AF22" i="5"/>
  <c r="K22" i="5"/>
  <c r="K57" i="5"/>
  <c r="T51" i="5"/>
  <c r="N35" i="5"/>
  <c r="AE57" i="5"/>
  <c r="Y11" i="5"/>
  <c r="X20" i="5"/>
  <c r="Y16" i="5"/>
  <c r="AF43" i="5"/>
  <c r="K38" i="5"/>
  <c r="V14" i="5"/>
  <c r="AA53" i="5"/>
  <c r="G14" i="5"/>
  <c r="L46" i="5"/>
  <c r="AH42" i="5"/>
  <c r="AG54" i="5"/>
  <c r="Y24" i="5"/>
  <c r="L63" i="5"/>
  <c r="M58" i="5"/>
  <c r="U35" i="5"/>
  <c r="Q26" i="8"/>
  <c r="P45" i="5"/>
  <c r="K58" i="5"/>
  <c r="AB47" i="5"/>
  <c r="W50" i="5"/>
  <c r="S55" i="5"/>
  <c r="Y50" i="5"/>
  <c r="AC52" i="5"/>
  <c r="X55" i="5"/>
  <c r="G52" i="5"/>
  <c r="Q29" i="8"/>
  <c r="L29" i="8"/>
  <c r="T45" i="5"/>
  <c r="U15" i="5"/>
  <c r="AG44" i="5"/>
  <c r="V23" i="5"/>
  <c r="N25" i="5"/>
  <c r="F34" i="5"/>
  <c r="AH36" i="5"/>
  <c r="Y48" i="5"/>
  <c r="AE17" i="5"/>
  <c r="AF44" i="5"/>
  <c r="P47" i="5"/>
  <c r="AA11" i="5"/>
  <c r="R45" i="5"/>
  <c r="S9" i="5"/>
  <c r="L9" i="5"/>
  <c r="J63" i="5"/>
  <c r="W48" i="5"/>
  <c r="AD21" i="5"/>
  <c r="AC49" i="5"/>
  <c r="G50" i="5"/>
  <c r="Y56" i="5"/>
  <c r="F56" i="5"/>
  <c r="L13" i="5"/>
  <c r="Q37" i="5"/>
  <c r="N53" i="8"/>
  <c r="F57" i="8"/>
  <c r="K57" i="8"/>
  <c r="H39" i="8"/>
  <c r="F59" i="5"/>
  <c r="T60" i="5"/>
  <c r="I62" i="5"/>
  <c r="K62" i="5"/>
  <c r="I45" i="8"/>
  <c r="N59" i="5"/>
  <c r="AA61" i="5"/>
  <c r="Z65" i="5"/>
  <c r="AB62" i="5"/>
  <c r="AE65" i="5"/>
  <c r="P20" i="8"/>
  <c r="L25" i="8"/>
  <c r="J62" i="8"/>
  <c r="N38" i="5"/>
  <c r="R20" i="5"/>
  <c r="F18" i="5"/>
  <c r="AD46" i="5"/>
  <c r="S42" i="5"/>
  <c r="G54" i="5"/>
  <c r="T24" i="5"/>
  <c r="W63" i="5"/>
  <c r="U18" i="5"/>
  <c r="Y43" i="5"/>
  <c r="S57" i="5"/>
  <c r="AG9" i="5"/>
  <c r="O20" i="5"/>
  <c r="G16" i="5"/>
  <c r="M16" i="5"/>
  <c r="X46" i="5"/>
  <c r="AG63" i="5"/>
  <c r="K41" i="5"/>
  <c r="Y22" i="5"/>
  <c r="AG18" i="5"/>
  <c r="O57" i="5"/>
  <c r="AG51" i="5"/>
  <c r="V54" i="5"/>
  <c r="P48" i="5"/>
  <c r="F35" i="5"/>
  <c r="P51" i="5"/>
  <c r="J43" i="5"/>
  <c r="O38" i="5"/>
  <c r="AG11" i="5"/>
  <c r="AA45" i="5"/>
  <c r="Z38" i="5"/>
  <c r="R41" i="5"/>
  <c r="W22" i="5"/>
  <c r="AC22" i="5"/>
  <c r="V57" i="5"/>
  <c r="K51" i="5"/>
  <c r="Q20" i="5"/>
  <c r="AD16" i="5"/>
  <c r="AG35" i="5"/>
  <c r="Y53" i="5"/>
  <c r="U43" i="5"/>
  <c r="S53" i="5"/>
  <c r="M53" i="5"/>
  <c r="Y14" i="5"/>
  <c r="V46" i="5"/>
  <c r="X42" i="5"/>
  <c r="Y54" i="5"/>
  <c r="P24" i="5"/>
  <c r="P63" i="5"/>
  <c r="AD38" i="5"/>
  <c r="N14" i="5"/>
  <c r="V24" i="5"/>
  <c r="H26" i="8"/>
  <c r="AG47" i="5"/>
  <c r="Z58" i="5"/>
  <c r="O52" i="5"/>
  <c r="S47" i="5"/>
  <c r="Q50" i="5"/>
  <c r="T52" i="5"/>
  <c r="O55" i="5"/>
  <c r="N50" i="5"/>
  <c r="AE55" i="5"/>
  <c r="I29" i="8"/>
  <c r="F29" i="8"/>
  <c r="K45" i="5"/>
  <c r="AG14" i="5"/>
  <c r="K46" i="5"/>
  <c r="O42" i="5"/>
  <c r="Q54" i="5"/>
  <c r="G24" i="5"/>
  <c r="Z14" i="5"/>
  <c r="F46" i="5"/>
  <c r="L53" i="5"/>
  <c r="F24" i="5"/>
  <c r="Q63" i="5"/>
  <c r="S46" i="5"/>
  <c r="I54" i="5"/>
  <c r="AG24" i="5"/>
  <c r="AC35" i="5"/>
  <c r="G41" i="5"/>
  <c r="J57" i="5"/>
  <c r="P22" i="5"/>
  <c r="AH54" i="5"/>
  <c r="H20" i="5"/>
  <c r="AA41" i="5"/>
  <c r="S51" i="5"/>
  <c r="X35" i="5"/>
  <c r="AH16" i="5"/>
  <c r="AG38" i="5"/>
  <c r="G43" i="5"/>
  <c r="H53" i="5"/>
  <c r="W20" i="5"/>
  <c r="Q12" i="5"/>
  <c r="AD22" i="5"/>
  <c r="Z18" i="5"/>
  <c r="G46" i="5"/>
  <c r="H42" i="5"/>
  <c r="AA54" i="5"/>
  <c r="K35" i="5"/>
  <c r="X14" i="5"/>
  <c r="F42" i="5"/>
  <c r="AH63" i="5"/>
  <c r="M22" i="5"/>
  <c r="AC51" i="5"/>
  <c r="O18" i="5"/>
  <c r="V41" i="5"/>
  <c r="T20" i="5"/>
  <c r="T22" i="5"/>
  <c r="AB20" i="5"/>
  <c r="AF20" i="5"/>
  <c r="I43" i="5"/>
  <c r="G51" i="5"/>
  <c r="T16" i="5"/>
  <c r="I53" i="5"/>
  <c r="AE41" i="5"/>
  <c r="AH22" i="5"/>
  <c r="X18" i="5"/>
  <c r="F57" i="5"/>
  <c r="Y51" i="5"/>
  <c r="H54" i="5"/>
  <c r="AG41" i="5"/>
  <c r="V22" i="5"/>
  <c r="Q18" i="5"/>
  <c r="AG57" i="5"/>
  <c r="AB42" i="5"/>
  <c r="P54" i="5"/>
  <c r="U63" i="5"/>
  <c r="I35" i="5"/>
  <c r="U41" i="5"/>
  <c r="Q51" i="5"/>
  <c r="Z35" i="5"/>
  <c r="U51" i="5"/>
  <c r="AA35" i="5"/>
  <c r="Q8" i="5"/>
  <c r="F38" i="5"/>
  <c r="Q35" i="5"/>
  <c r="N16" i="5"/>
  <c r="O41" i="5"/>
  <c r="L43" i="5"/>
  <c r="P16" i="5"/>
  <c r="F14" i="5"/>
  <c r="O46" i="5"/>
  <c r="AA38" i="5"/>
  <c r="Z53" i="5"/>
  <c r="N24" i="5"/>
  <c r="AE43" i="5"/>
  <c r="P43" i="5"/>
  <c r="J38" i="5"/>
  <c r="AB53" i="5"/>
  <c r="I18" i="5"/>
  <c r="R48" i="5"/>
  <c r="J20" i="5"/>
  <c r="AA57" i="5"/>
  <c r="Q43" i="5"/>
  <c r="V16" i="5"/>
  <c r="U57" i="5"/>
  <c r="W43" i="5"/>
  <c r="Q53" i="5"/>
  <c r="AH20" i="5"/>
  <c r="Q10" i="5"/>
  <c r="T38" i="5"/>
  <c r="O35" i="5"/>
  <c r="AF38" i="5"/>
  <c r="G26" i="8"/>
  <c r="Q47" i="5"/>
  <c r="X58" i="5"/>
  <c r="AH50" i="5"/>
  <c r="AD52" i="5"/>
  <c r="Y58" i="5"/>
  <c r="N47" i="5"/>
  <c r="AB50" i="5"/>
  <c r="AB55" i="5"/>
  <c r="AG55" i="5"/>
  <c r="J29" i="8"/>
  <c r="AG45" i="5"/>
  <c r="AD15" i="5"/>
  <c r="T37" i="5"/>
  <c r="V17" i="5"/>
  <c r="I44" i="5"/>
  <c r="N19" i="5"/>
  <c r="K8" i="5"/>
  <c r="L23" i="5"/>
  <c r="U25" i="5"/>
  <c r="AE34" i="5"/>
  <c r="S45" i="5"/>
  <c r="F21" i="5"/>
  <c r="V13" i="5"/>
  <c r="T48" i="5"/>
  <c r="K12" i="5"/>
  <c r="AH48" i="5"/>
  <c r="P44" i="5"/>
  <c r="U48" i="5"/>
  <c r="AB49" i="5"/>
  <c r="U52" i="5"/>
  <c r="AC56" i="5"/>
  <c r="T10" i="5"/>
  <c r="F36" i="5"/>
  <c r="R56" i="5"/>
  <c r="J53" i="8"/>
  <c r="H53" i="8"/>
  <c r="H57" i="8"/>
  <c r="O39" i="8"/>
  <c r="Q59" i="5"/>
  <c r="AG60" i="5"/>
  <c r="W60" i="5"/>
  <c r="N65" i="5"/>
  <c r="M62" i="5"/>
  <c r="P45" i="8"/>
  <c r="X60" i="5"/>
  <c r="O61" i="5"/>
  <c r="Q65" i="5"/>
  <c r="AH65" i="5"/>
  <c r="J20" i="8"/>
  <c r="I12" i="5"/>
  <c r="I50" i="5"/>
  <c r="K29" i="8"/>
  <c r="AD13" i="5"/>
  <c r="F23" i="5"/>
  <c r="AC37" i="5"/>
  <c r="AE13" i="5"/>
  <c r="K49" i="5"/>
  <c r="N29" i="8"/>
  <c r="M57" i="8"/>
  <c r="N39" i="8"/>
  <c r="Q60" i="5"/>
  <c r="U62" i="5"/>
  <c r="H45" i="8"/>
  <c r="X61" i="5"/>
  <c r="G65" i="5"/>
  <c r="M25" i="8"/>
  <c r="K62" i="8"/>
  <c r="U64" i="5"/>
  <c r="H17" i="8"/>
  <c r="O23" i="8"/>
  <c r="N28" i="8"/>
  <c r="J51" i="8"/>
  <c r="N70" i="8"/>
  <c r="P19" i="8"/>
  <c r="H42" i="8"/>
  <c r="I48" i="8"/>
  <c r="H59" i="8"/>
  <c r="G50" i="8"/>
  <c r="L69" i="8"/>
  <c r="M47" i="5"/>
  <c r="P50" i="5"/>
  <c r="M29" i="8"/>
  <c r="AE45" i="5"/>
  <c r="AE15" i="5"/>
  <c r="F25" i="5"/>
  <c r="Y44" i="5"/>
  <c r="S50" i="5"/>
  <c r="M53" i="8"/>
  <c r="L57" i="8"/>
  <c r="K39" i="8"/>
  <c r="T62" i="5"/>
  <c r="AC60" i="5"/>
  <c r="L45" i="8"/>
  <c r="M61" i="5"/>
  <c r="O65" i="5"/>
  <c r="P25" i="8"/>
  <c r="H62" i="8"/>
  <c r="AD64" i="5"/>
  <c r="H18" i="8"/>
  <c r="M64" i="5"/>
  <c r="M28" i="8"/>
  <c r="Q51" i="8"/>
  <c r="L70" i="8"/>
  <c r="H19" i="8"/>
  <c r="F42" i="8"/>
  <c r="Q48" i="8"/>
  <c r="F15" i="8"/>
  <c r="G59" i="8"/>
  <c r="I67" i="8"/>
  <c r="P69" i="8"/>
  <c r="J13" i="8"/>
  <c r="L43" i="8"/>
  <c r="P41" i="8"/>
  <c r="O56" i="8"/>
  <c r="J67" i="8"/>
  <c r="G68" i="8"/>
  <c r="H69" i="8"/>
  <c r="M16" i="8"/>
  <c r="N50" i="8"/>
  <c r="F47" i="8"/>
  <c r="I58" i="8"/>
  <c r="N67" i="8"/>
  <c r="O68" i="8"/>
  <c r="F18" i="8"/>
  <c r="F51" i="8"/>
  <c r="H70" i="8"/>
  <c r="O19" i="8"/>
  <c r="P44" i="8"/>
  <c r="P48" i="8"/>
  <c r="H44" i="8"/>
  <c r="K24" i="8"/>
  <c r="L30" i="8"/>
  <c r="N69" i="8"/>
  <c r="M24" i="8"/>
  <c r="Q52" i="8"/>
  <c r="Y63" i="5"/>
  <c r="K52" i="5"/>
  <c r="AB45" i="5"/>
  <c r="H48" i="5"/>
  <c r="AD17" i="5"/>
  <c r="Q44" i="5"/>
  <c r="AD50" i="5"/>
  <c r="L25" i="5"/>
  <c r="K53" i="8"/>
  <c r="J57" i="8"/>
  <c r="AG59" i="5"/>
  <c r="K60" i="5"/>
  <c r="N62" i="5"/>
  <c r="N45" i="8"/>
  <c r="O62" i="5"/>
  <c r="S65" i="5"/>
  <c r="O25" i="8"/>
  <c r="F62" i="8"/>
  <c r="G18" i="8"/>
  <c r="V64" i="5"/>
  <c r="L28" i="8"/>
  <c r="O51" i="8"/>
  <c r="K70" i="8"/>
  <c r="N19" i="8"/>
  <c r="I44" i="8"/>
  <c r="H48" i="8"/>
  <c r="Q15" i="8"/>
  <c r="G70" i="8"/>
  <c r="L56" i="8"/>
  <c r="G63" i="5"/>
  <c r="AE52" i="5"/>
  <c r="Q48" i="5"/>
  <c r="AD19" i="5"/>
  <c r="L34" i="5"/>
  <c r="S10" i="5"/>
  <c r="W44" i="5"/>
  <c r="Q56" i="5"/>
  <c r="L53" i="8"/>
  <c r="Y59" i="5"/>
  <c r="M60" i="5"/>
  <c r="Z59" i="5"/>
  <c r="AG65" i="5"/>
  <c r="AA62" i="5"/>
  <c r="K64" i="5"/>
  <c r="N25" i="8"/>
  <c r="P62" i="8"/>
  <c r="O17" i="8"/>
  <c r="M18" i="8"/>
  <c r="AE64" i="5"/>
  <c r="O47" i="8"/>
  <c r="G58" i="8"/>
  <c r="F67" i="8"/>
  <c r="K63" i="5"/>
  <c r="F55" i="5"/>
  <c r="I48" i="5"/>
  <c r="S11" i="5"/>
  <c r="V19" i="5"/>
  <c r="N44" i="5"/>
  <c r="U34" i="5"/>
  <c r="I56" i="5"/>
  <c r="N57" i="8"/>
  <c r="L39" i="8"/>
  <c r="AH59" i="5"/>
  <c r="AG62" i="5"/>
  <c r="Y65" i="5"/>
  <c r="T64" i="5"/>
  <c r="N60" i="5"/>
  <c r="Q25" i="8"/>
  <c r="AG64" i="5"/>
  <c r="N17" i="8"/>
  <c r="I18" i="8"/>
  <c r="P28" i="8"/>
  <c r="F23" i="8"/>
  <c r="L51" i="8"/>
  <c r="M15" i="8"/>
  <c r="G42" i="8"/>
  <c r="G44" i="8"/>
  <c r="G48" i="8"/>
  <c r="J59" i="8"/>
  <c r="P26" i="8"/>
  <c r="AG58" i="5"/>
  <c r="N48" i="5"/>
  <c r="V21" i="5"/>
  <c r="X36" i="5"/>
  <c r="T9" i="5"/>
  <c r="AD47" i="5"/>
  <c r="Z56" i="5"/>
  <c r="I57" i="8"/>
  <c r="Q39" i="8"/>
  <c r="O59" i="5"/>
  <c r="Q62" i="5"/>
  <c r="J39" i="8"/>
  <c r="Y61" i="5"/>
  <c r="AA65" i="5"/>
  <c r="I20" i="8"/>
  <c r="J25" i="8"/>
  <c r="Q64" i="5"/>
  <c r="F17" i="8"/>
  <c r="M23" i="8"/>
  <c r="Q28" i="8"/>
  <c r="I25" i="8"/>
  <c r="O62" i="8"/>
  <c r="J15" i="8"/>
  <c r="J42" i="8"/>
  <c r="O44" i="8"/>
  <c r="F48" i="8"/>
  <c r="F59" i="8"/>
  <c r="F41" i="8"/>
  <c r="Q66" i="8"/>
  <c r="L27" i="8"/>
  <c r="L52" i="8"/>
  <c r="F50" i="8"/>
  <c r="L61" i="8"/>
  <c r="M67" i="8"/>
  <c r="M63" i="8"/>
  <c r="K64" i="8"/>
  <c r="N41" i="8"/>
  <c r="G27" i="8"/>
  <c r="M58" i="8"/>
  <c r="I8" i="5"/>
  <c r="O56" i="5"/>
  <c r="O36" i="5"/>
  <c r="Y47" i="5"/>
  <c r="O58" i="5"/>
  <c r="AB48" i="5"/>
  <c r="N21" i="5"/>
  <c r="L10" i="5"/>
  <c r="J48" i="5"/>
  <c r="Q57" i="8"/>
  <c r="P39" i="8"/>
  <c r="M59" i="5"/>
  <c r="AE62" i="5"/>
  <c r="K45" i="8"/>
  <c r="I61" i="5"/>
  <c r="H65" i="5"/>
  <c r="G20" i="8"/>
  <c r="M62" i="8"/>
  <c r="I64" i="5"/>
  <c r="L17" i="8"/>
  <c r="L23" i="8"/>
  <c r="O28" i="8"/>
  <c r="P51" i="8"/>
  <c r="M70" i="8"/>
  <c r="Q19" i="8"/>
  <c r="I42" i="8"/>
  <c r="F44" i="8"/>
  <c r="L59" i="8"/>
  <c r="L41" i="8"/>
  <c r="M66" i="8"/>
  <c r="M30" i="8"/>
  <c r="N56" i="8"/>
  <c r="F24" i="8"/>
  <c r="P50" i="8"/>
  <c r="P61" i="8"/>
  <c r="H65" i="8"/>
  <c r="G60" i="8"/>
  <c r="M65" i="8"/>
  <c r="O67" i="8"/>
  <c r="F63" i="8"/>
  <c r="I10" i="5"/>
  <c r="J47" i="5"/>
  <c r="U13" i="5"/>
  <c r="N23" i="5"/>
  <c r="S12" i="5"/>
  <c r="I37" i="5"/>
  <c r="AD63" i="5"/>
  <c r="T49" i="5"/>
  <c r="G57" i="8"/>
  <c r="G39" i="8"/>
  <c r="W59" i="5"/>
  <c r="V62" i="5"/>
  <c r="Q45" i="8"/>
  <c r="AH61" i="5"/>
  <c r="P65" i="5"/>
  <c r="M20" i="8"/>
  <c r="I62" i="8"/>
  <c r="L64" i="5"/>
  <c r="J17" i="8"/>
  <c r="J23" i="8"/>
  <c r="F28" i="8"/>
  <c r="H51" i="8"/>
  <c r="I70" i="8"/>
  <c r="I19" i="8"/>
  <c r="Q42" i="8"/>
  <c r="M44" i="8"/>
  <c r="I59" i="8"/>
  <c r="K47" i="8"/>
  <c r="O66" i="8"/>
  <c r="O41" i="8"/>
  <c r="O69" i="8"/>
  <c r="L40" i="8"/>
  <c r="K55" i="8"/>
  <c r="H61" i="8"/>
  <c r="L65" i="8"/>
  <c r="O60" i="8"/>
  <c r="P43" i="8"/>
  <c r="G41" i="8"/>
  <c r="F56" i="8"/>
  <c r="N61" i="8"/>
  <c r="N63" i="8"/>
  <c r="I52" i="8"/>
  <c r="F49" i="8"/>
  <c r="E49" i="8" l="1"/>
  <c r="E52" i="8"/>
  <c r="E56" i="8"/>
  <c r="E61" i="8"/>
  <c r="E55" i="8"/>
  <c r="E40" i="8"/>
  <c r="E28" i="8"/>
  <c r="G72" i="8"/>
  <c r="E37" i="5"/>
  <c r="U27" i="5"/>
  <c r="E10" i="5"/>
  <c r="E63" i="8"/>
  <c r="E60" i="8"/>
  <c r="E65" i="8"/>
  <c r="E24" i="8"/>
  <c r="E44" i="8"/>
  <c r="E64" i="5"/>
  <c r="P72" i="8"/>
  <c r="I27" i="5"/>
  <c r="E8" i="5"/>
  <c r="E27" i="8"/>
  <c r="E50" i="8"/>
  <c r="E41" i="8"/>
  <c r="E59" i="8"/>
  <c r="E48" i="8"/>
  <c r="E17" i="8"/>
  <c r="J72" i="8"/>
  <c r="Q72" i="8"/>
  <c r="M32" i="8"/>
  <c r="E23" i="8"/>
  <c r="I32" i="8"/>
  <c r="N32" i="8"/>
  <c r="L72" i="8"/>
  <c r="U67" i="5"/>
  <c r="E55" i="5"/>
  <c r="E67" i="8"/>
  <c r="E58" i="8"/>
  <c r="L67" i="5"/>
  <c r="E70" i="8"/>
  <c r="Q32" i="8"/>
  <c r="E62" i="8"/>
  <c r="E30" i="8"/>
  <c r="E51" i="8"/>
  <c r="E18" i="8"/>
  <c r="E47" i="8"/>
  <c r="E69" i="8"/>
  <c r="E68" i="8"/>
  <c r="J32" i="8"/>
  <c r="E13" i="8"/>
  <c r="E15" i="8"/>
  <c r="F32" i="8"/>
  <c r="E42" i="8"/>
  <c r="K72" i="8"/>
  <c r="E25" i="5"/>
  <c r="H32" i="8"/>
  <c r="N72" i="8"/>
  <c r="E23" i="5"/>
  <c r="AE27" i="5"/>
  <c r="AD27" i="5"/>
  <c r="E12" i="5"/>
  <c r="O72" i="8"/>
  <c r="E36" i="5"/>
  <c r="AE67" i="5"/>
  <c r="E21" i="5"/>
  <c r="V27" i="5"/>
  <c r="K27" i="5"/>
  <c r="Q27" i="5"/>
  <c r="AC67" i="5"/>
  <c r="E24" i="5"/>
  <c r="AB27" i="5"/>
  <c r="AB69" i="5" s="1"/>
  <c r="E42" i="5"/>
  <c r="E46" i="5"/>
  <c r="AA67" i="5"/>
  <c r="O67" i="5"/>
  <c r="Q67" i="5"/>
  <c r="X27" i="5"/>
  <c r="X69" i="5" s="1"/>
  <c r="Z27" i="5"/>
  <c r="Z69" i="5" s="1"/>
  <c r="K67" i="5"/>
  <c r="E38" i="5"/>
  <c r="E57" i="5"/>
  <c r="I67" i="5"/>
  <c r="X67" i="5"/>
  <c r="Z67" i="5"/>
  <c r="E14" i="5"/>
  <c r="F27" i="5"/>
  <c r="E29" i="8"/>
  <c r="E18" i="5"/>
  <c r="AG67" i="5"/>
  <c r="E35" i="5"/>
  <c r="E62" i="5"/>
  <c r="E59" i="5"/>
  <c r="H72" i="8"/>
  <c r="E57" i="8"/>
  <c r="E56" i="5"/>
  <c r="F67" i="5"/>
  <c r="E34" i="5"/>
  <c r="E52" i="5"/>
  <c r="J67" i="5"/>
  <c r="P67" i="5"/>
  <c r="G27" i="5"/>
  <c r="E53" i="8"/>
  <c r="E49" i="5"/>
  <c r="E44" i="5"/>
  <c r="N67" i="5"/>
  <c r="T27" i="5"/>
  <c r="E45" i="5"/>
  <c r="R27" i="5"/>
  <c r="E53" i="5"/>
  <c r="E20" i="5"/>
  <c r="J27" i="5"/>
  <c r="J69" i="5" s="1"/>
  <c r="Y67" i="5"/>
  <c r="M27" i="5"/>
  <c r="P27" i="5"/>
  <c r="E66" i="8"/>
  <c r="K32" i="8"/>
  <c r="O32" i="8"/>
  <c r="E20" i="8"/>
  <c r="G32" i="8"/>
  <c r="G74" i="8" s="1"/>
  <c r="E25" i="8"/>
  <c r="E65" i="5"/>
  <c r="E60" i="5"/>
  <c r="M72" i="8"/>
  <c r="I72" i="8"/>
  <c r="V67" i="5"/>
  <c r="E15" i="5"/>
  <c r="L27" i="5"/>
  <c r="AA27" i="5"/>
  <c r="AA69" i="5" s="1"/>
  <c r="AC27" i="5"/>
  <c r="E48" i="5"/>
  <c r="E50" i="5"/>
  <c r="E63" i="5"/>
  <c r="E13" i="5"/>
  <c r="E11" i="5"/>
  <c r="E9" i="5"/>
  <c r="R67" i="5"/>
  <c r="E51" i="5"/>
  <c r="M67" i="5"/>
  <c r="G67" i="5"/>
  <c r="W27" i="5"/>
  <c r="AH27" i="5"/>
  <c r="E58" i="5"/>
  <c r="AD67" i="5"/>
  <c r="E17" i="5"/>
  <c r="S27" i="5"/>
  <c r="E26" i="8"/>
  <c r="AG27" i="5"/>
  <c r="AB67" i="5"/>
  <c r="S67" i="5"/>
  <c r="T67" i="5"/>
  <c r="W67" i="5"/>
  <c r="AH67" i="5"/>
  <c r="E22" i="5"/>
  <c r="AF27" i="5"/>
  <c r="H27" i="5"/>
  <c r="E43" i="5"/>
  <c r="E41" i="5"/>
  <c r="E64" i="8"/>
  <c r="E16" i="8"/>
  <c r="E43" i="8"/>
  <c r="E21" i="8"/>
  <c r="E19" i="8"/>
  <c r="L32" i="8"/>
  <c r="L74" i="8" s="1"/>
  <c r="P32" i="8"/>
  <c r="P74" i="8" s="1"/>
  <c r="E61" i="5"/>
  <c r="E45" i="8"/>
  <c r="F72" i="8"/>
  <c r="E39" i="8"/>
  <c r="E19" i="5"/>
  <c r="N27" i="5"/>
  <c r="E47" i="5"/>
  <c r="Y27" i="5"/>
  <c r="E16" i="5"/>
  <c r="E54" i="5"/>
  <c r="AF67" i="5"/>
  <c r="H67" i="5"/>
  <c r="O27" i="5"/>
  <c r="O69" i="5" s="1"/>
  <c r="E74" i="13"/>
  <c r="E74" i="17"/>
  <c r="E74" i="31"/>
  <c r="E74" i="15"/>
  <c r="AG69" i="5" l="1"/>
  <c r="N69" i="5"/>
  <c r="AH69" i="5"/>
  <c r="O74" i="8"/>
  <c r="K74" i="8"/>
  <c r="Y69" i="5"/>
  <c r="P69" i="5"/>
  <c r="F69" i="5"/>
  <c r="W69" i="5"/>
  <c r="G69" i="5"/>
  <c r="E27" i="5"/>
  <c r="L69" i="5"/>
  <c r="E67" i="5"/>
  <c r="J74" i="8"/>
  <c r="Q74" i="8"/>
  <c r="N74" i="8"/>
  <c r="H74" i="8"/>
  <c r="I74" i="8"/>
  <c r="M74" i="8"/>
  <c r="H69" i="5"/>
  <c r="AF69" i="5"/>
  <c r="R69" i="5"/>
  <c r="Q69" i="5"/>
  <c r="AD69" i="5"/>
  <c r="F74" i="8"/>
  <c r="I69" i="5"/>
  <c r="S69" i="5"/>
  <c r="AC69" i="5"/>
  <c r="M69" i="5"/>
  <c r="K69" i="5"/>
  <c r="AE69" i="5"/>
  <c r="U69" i="5"/>
  <c r="E72" i="8"/>
  <c r="T69" i="5"/>
  <c r="V69" i="5"/>
  <c r="E32" i="8"/>
  <c r="E74" i="8" l="1"/>
  <c r="E71" i="5"/>
  <c r="E69" i="5"/>
  <c r="E72" i="5" l="1"/>
</calcChain>
</file>

<file path=xl/sharedStrings.xml><?xml version="1.0" encoding="utf-8"?>
<sst xmlns="http://schemas.openxmlformats.org/spreadsheetml/2006/main" count="1991" uniqueCount="192">
  <si>
    <t>BUDSJETT</t>
  </si>
  <si>
    <t>BI Athletics</t>
  </si>
  <si>
    <t>År:</t>
  </si>
  <si>
    <t>Navn:</t>
  </si>
  <si>
    <t>Daniel Nguyen</t>
  </si>
  <si>
    <t>E-post:</t>
  </si>
  <si>
    <t>okonomi@biathletics.no</t>
  </si>
  <si>
    <t>Mobil:</t>
  </si>
  <si>
    <r>
      <rPr>
        <sz val="16"/>
        <color theme="1"/>
        <rFont val="Calibri (Body)"/>
      </rPr>
      <t>LES DETTE!</t>
    </r>
    <r>
      <rPr>
        <sz val="12"/>
        <color theme="1"/>
        <rFont val="Calibri"/>
        <family val="2"/>
      </rPr>
      <t xml:space="preserve">
Dette er oppsummeringen av alle avdelingsregnskapene. Hver avdeling skal listes i kolonne A i "Avdelinger" og få sitt eget ark med avdelingsnavn som arknavn (må være samnme som er listet i kolonne A). Bruk "MAL avdelinger" som mal for nye ark (kopier hele arket ved å høyreklikke på arknavnet, velg flytt og kopier, klikk på Lag en kopi og OK).</t>
    </r>
  </si>
  <si>
    <t>KONTOPLAN</t>
  </si>
  <si>
    <t>SØK:</t>
  </si>
  <si>
    <t>Område</t>
  </si>
  <si>
    <t>Kontonr</t>
  </si>
  <si>
    <t>Kontonavn</t>
  </si>
  <si>
    <t>MVA</t>
  </si>
  <si>
    <t>Forklaring</t>
  </si>
  <si>
    <t>Stikkord</t>
  </si>
  <si>
    <t>Inntekt</t>
  </si>
  <si>
    <t>Salgsinntekter, avgiftspliktig</t>
  </si>
  <si>
    <t>Nei*</t>
  </si>
  <si>
    <t>Alle inntekter til bedrifter som er avgiftspliktige. Dette er typisk inntekter relatert til annonser, utleie av utstyr (f.eks båt m/u skipper). Disse har utgående mva på 25%. BUDSJETTER UTEN MVA! SPØR ØKONOMIANSVARLIG OM DU ER USIKKER</t>
  </si>
  <si>
    <t>Sponsorinntekt</t>
  </si>
  <si>
    <t>Inntekter fra sponsoravtaler med bedrifter. Dette inkluderer alle kostnader bedriften faktureres (trykk, annonsering osv). Alle sponsoravtaler har utgående mva på 25%. BUDSJETTER UTEN MVA! SPØR ØKONOMIANSVARLIG OM DU ER USIKKER</t>
  </si>
  <si>
    <t>Sponsor, bedrift,</t>
  </si>
  <si>
    <t>Salgsinntekter, avgiftsfri</t>
  </si>
  <si>
    <t>Nei</t>
  </si>
  <si>
    <t>Alle inntekter som ikke passer inn andre steder. Dette inkluderer alle inntekter fra medlemmer (utenom medlemskontingent og treningsavgift).</t>
  </si>
  <si>
    <t>Billetter, salg, klær, genser</t>
  </si>
  <si>
    <t>Dugnad</t>
  </si>
  <si>
    <t>Inntekter for dugnadsarbeid utført for eksterne aktører, eller interne bøter for ikke å møte på dugnad.</t>
  </si>
  <si>
    <t>Tilskudd fra Oslo Kommune</t>
  </si>
  <si>
    <t>Momskompensasjon</t>
  </si>
  <si>
    <t>Grasrotandelen Norsk Tipping</t>
  </si>
  <si>
    <t>Annen driftsrelatert inntekt</t>
  </si>
  <si>
    <t>Internstøtte BI Athletics</t>
  </si>
  <si>
    <t>Medlemskontingent</t>
  </si>
  <si>
    <t>Medlemskontingent fra medlemmer</t>
  </si>
  <si>
    <t>Medlemskontingent, medlemskap, treningsavgift, avgift,</t>
  </si>
  <si>
    <t>Gruppeavgift</t>
  </si>
  <si>
    <t>Gruppeavgift fra medlemmer (går direkte til gruppen)</t>
  </si>
  <si>
    <t>Treningsavgift</t>
  </si>
  <si>
    <t>Treningsavgift fra medlemmer (brukes ved differensiering av kostnater for trening. Går direkte til gruppen)</t>
  </si>
  <si>
    <t>Kontingent fra BI-studenter</t>
  </si>
  <si>
    <t>Kontingent, tilskudd, støtte</t>
  </si>
  <si>
    <t>Støtte fra BISO</t>
  </si>
  <si>
    <t>Støtte fra BISO (skal primært brukes av BI Athletics sentralt)</t>
  </si>
  <si>
    <t>Tilskudd, støtte</t>
  </si>
  <si>
    <t>Støtte fra BI</t>
  </si>
  <si>
    <t>Støtte fra BI (skal primært brukes av BI Athletics sentralt)</t>
  </si>
  <si>
    <t>Støtte fra Velferdstinget</t>
  </si>
  <si>
    <t>Støtte fra NSI</t>
  </si>
  <si>
    <t>Annen støtte</t>
  </si>
  <si>
    <t>Kostnad</t>
  </si>
  <si>
    <t>Lunsjkort</t>
  </si>
  <si>
    <t>Kun for Administrasjonen</t>
  </si>
  <si>
    <t>intern bevertning, styregodtgjørelse, godtgjørelse, fordel, lunsj, mat</t>
  </si>
  <si>
    <t>Styrekostnader</t>
  </si>
  <si>
    <t>Alle kostnader for styret/administrasjonen der de ikke betaler egenandel (altså kostnad for foreningen). Dette gjelder mat, sosiale aktiviteter, gensere o.l. Skal også brukes der hvor styrets del er en del av en større utgift (f.eks styregensere som en del av en større genserbestilling).</t>
  </si>
  <si>
    <t>Styrekostnad, intern bevertning, styregodtgjørelse, godtgjørelse, styrefordel, fordel</t>
  </si>
  <si>
    <t>Leiekostnad idrett</t>
  </si>
  <si>
    <t>Alle typer leiekostnader som er relatert til idrett (baneleie, halleie, utsty osv)</t>
  </si>
  <si>
    <t>Leie, baneleie, halleie, utstyrsleie, leie av utsty</t>
  </si>
  <si>
    <t>Leiekostnad annen</t>
  </si>
  <si>
    <t>Leiekostnad som ikke er relatert til idrett, f.eks hytteleie</t>
  </si>
  <si>
    <t>Leie, leiebil, bil, hytteleie, hytte</t>
  </si>
  <si>
    <t>Idrettsutstyr</t>
  </si>
  <si>
    <t>Driftsmateriale</t>
  </si>
  <si>
    <t>Alt av materiale kjøpt inn til drift. F.eks sportsutstyr</t>
  </si>
  <si>
    <t>Andre driftskostnader</t>
  </si>
  <si>
    <t>Kostnader relatert til drift som ikke er materiale</t>
  </si>
  <si>
    <t>Drakter</t>
  </si>
  <si>
    <t xml:space="preserve">All bekledning som kjøpes inn felles og som brukes i gjennomføring av sporten. De bør være like for alle utøverne. I tillegg til vanlige drakter er dette langrennsdrakter, </t>
  </si>
  <si>
    <t>Bekledning, klær, drakt, drakter</t>
  </si>
  <si>
    <t>Annet klær</t>
  </si>
  <si>
    <t>All annen bekledning</t>
  </si>
  <si>
    <t>Bekledning, klær, genser, jakke, caps, shorts, t-skjorte, tskjorte</t>
  </si>
  <si>
    <t>Reparasjon og vedlikehold</t>
  </si>
  <si>
    <t>Kostnader til reparasjon av utstyr (båter, pole stenger, hjelmer osv)</t>
  </si>
  <si>
    <t>Reparasjon, vedlikehold, utstyr, båt, hjelm</t>
  </si>
  <si>
    <t>Regnskapshonorar</t>
  </si>
  <si>
    <t>Dommerhonorar</t>
  </si>
  <si>
    <t>Honorar til dommer for kamp/konkurranse</t>
  </si>
  <si>
    <t>Dommer, dommerhonorar, dommergodtgjørelse, dommerkostnad</t>
  </si>
  <si>
    <t>Trenerhonorar</t>
  </si>
  <si>
    <t>Honorar/"lønn" til trener. OBS! BI Athletics betaler ikke ut lønn. Trenere må fakturere BI Athletics fra eget firma (f.eks enkeltpersonforetak). Treneren er selv ansvarlig for at gjeldende skatte- og avgiftsregler følges.</t>
  </si>
  <si>
    <t>Trener, trenerhonorar, trenerlønn,</t>
  </si>
  <si>
    <t>Kontorrekvisita</t>
  </si>
  <si>
    <t>Datakostnad</t>
  </si>
  <si>
    <t>Alle datarelaterte kostnader (ikke kostnader til markedsføring f.eks gjennom Facebook)</t>
  </si>
  <si>
    <t>Domenenavn, webhotell, webside, hjemmeside, e-post, epost, server, konsulent,</t>
  </si>
  <si>
    <t>Møte, kurs, oppdatering o.l</t>
  </si>
  <si>
    <t>KUN kostnader til interne møter (årsmøte/generalforsamling, styremøter (ikke mat/goder styremedlemmene får - dette skal føres på 5995)), kurs for å vedlikeholde eller fornye kunnskap (lederkurs, trenerkurs osv). MERK: kun der utvalget tar kostnaden (gjelder altså ikke Båtførerprøven for Aquila)</t>
  </si>
  <si>
    <t xml:space="preserve">Møte, styremøte, generalforsamling, årsmøte, kurs, kursing, opplæring, oppdatering, </t>
  </si>
  <si>
    <t>Mobil</t>
  </si>
  <si>
    <t>Reisekostnad idrett</t>
  </si>
  <si>
    <t>Bilgodtgjørelse etter fastsatte satser. Bilgodtgjørelsen inkluderer alle kostnader utenom bomavgift</t>
  </si>
  <si>
    <t>Bilgodtgjørelse, drivstoff, bom, bomavgift, bompenger</t>
  </si>
  <si>
    <t>Reisekostnad annet</t>
  </si>
  <si>
    <t>Annen reisekostnad, f.eks buss, taxi osv. Merk: inkluderer IKKE leie av buss (dette føres 6490 Annen leiekostnad)</t>
  </si>
  <si>
    <t>Reisekostnad, reise, buss, taxi</t>
  </si>
  <si>
    <t>Arrangement, idrett</t>
  </si>
  <si>
    <t>Arrangement, ikke idrett</t>
  </si>
  <si>
    <t>Markedsføring</t>
  </si>
  <si>
    <t>Kostnader tilknyttet markedsføring, inkludert trykk og annonsering (f.eks Facebook)</t>
  </si>
  <si>
    <t>Markedsføring, trykk, annonse, annonsering, facebook, twitter, instagram, sosiale medier, SoMe,</t>
  </si>
  <si>
    <t>Representasjon</t>
  </si>
  <si>
    <t>Alle kostnader hvor et medlem representerer foreningen utad (ikke sportslig). F.eks ball eller andre sosiale arrangementer hos eksterne parter, Velferdstinget, NSI samlinger (som ikke er 6860 møter, kurs eller oppdatering). Denne kontoen vil som regel kun brukes av Hovedstyret eller Administrasjonen</t>
  </si>
  <si>
    <t>Bot</t>
  </si>
  <si>
    <t>Bøter som ikke kan forventes å dekkes av medlemmene selv. F.eks hvis en ikke klarer å stille lag til en kamp.</t>
  </si>
  <si>
    <t>Bot, bøter, kamp, serie, konkurranse</t>
  </si>
  <si>
    <t>Kontingent</t>
  </si>
  <si>
    <t xml:space="preserve">Påmeldingsavgift for å delta i konkurranse/kontingent betalt for å delta i seriespill eller være medlem av særforbund. </t>
  </si>
  <si>
    <t xml:space="preserve">Kontingent, seriespill, konkurranse, påmeldingsavgift, påmeldingsgebyr, startavgift, </t>
  </si>
  <si>
    <t>Gave</t>
  </si>
  <si>
    <t>Gave til interne eller eksterne. Dette inkluderer blomster. Skal være forhåndsgodkjent!</t>
  </si>
  <si>
    <t>Gave, blomster, gavekort</t>
  </si>
  <si>
    <t>Forsikringspremie</t>
  </si>
  <si>
    <t>Alle forsikringskostnader.</t>
  </si>
  <si>
    <t>Forsikring,</t>
  </si>
  <si>
    <t>Bank og kortgebyr</t>
  </si>
  <si>
    <t>Internstøtte grupper</t>
  </si>
  <si>
    <t>Annen renteinntekt</t>
  </si>
  <si>
    <t>Annen rentekostnad</t>
  </si>
  <si>
    <t>Annen finanskostnad</t>
  </si>
  <si>
    <t>HJELP</t>
  </si>
  <si>
    <t>KOMMER
Ta kontakt med økonomiansvarlig</t>
  </si>
  <si>
    <t>Avdeling</t>
  </si>
  <si>
    <t>Alle avdelinger skal ha eget ark. Kopier malen.</t>
  </si>
  <si>
    <t>Drift</t>
  </si>
  <si>
    <t>Ikke legg inn noen annen informasjon enn navnet på avdelingen i listen i kolonne A. Navnet er må være likt navnet i arket</t>
  </si>
  <si>
    <t>Hovedstyret</t>
  </si>
  <si>
    <t>Administrasjonen</t>
  </si>
  <si>
    <t>Amerikansk Fotball</t>
  </si>
  <si>
    <t>Badminton</t>
  </si>
  <si>
    <t>Basketball</t>
  </si>
  <si>
    <t>Cageball</t>
  </si>
  <si>
    <t>Cheerleading</t>
  </si>
  <si>
    <t>Dans</t>
  </si>
  <si>
    <t>Discgolf</t>
  </si>
  <si>
    <t>E-Sport</t>
  </si>
  <si>
    <t>Fotball</t>
  </si>
  <si>
    <t>Golf</t>
  </si>
  <si>
    <t>Håndball</t>
  </si>
  <si>
    <t>Innebandy</t>
  </si>
  <si>
    <t>Kanonball</t>
  </si>
  <si>
    <t>Klatring</t>
  </si>
  <si>
    <t>Lacrosse</t>
  </si>
  <si>
    <t>Landeveissykling</t>
  </si>
  <si>
    <t>Langrenn</t>
  </si>
  <si>
    <t>Padel</t>
  </si>
  <si>
    <t>Pole fitness</t>
  </si>
  <si>
    <t>Roing</t>
  </si>
  <si>
    <t>Seiling</t>
  </si>
  <si>
    <t>Sjakk</t>
  </si>
  <si>
    <t>Ski og Brett</t>
  </si>
  <si>
    <t>Squash</t>
  </si>
  <si>
    <t>Tennis</t>
  </si>
  <si>
    <t>Volleyball</t>
  </si>
  <si>
    <t>Test</t>
  </si>
  <si>
    <t>BUDSJETT PER AVDELING</t>
  </si>
  <si>
    <t>ALLE AVDELINGER</t>
  </si>
  <si>
    <t>INNTEKTER</t>
  </si>
  <si>
    <t>Konto</t>
  </si>
  <si>
    <t>Beskrivelse</t>
  </si>
  <si>
    <t>Budsjett i fjor</t>
  </si>
  <si>
    <t>Faktisk i fjor</t>
  </si>
  <si>
    <t>Budsjett</t>
  </si>
  <si>
    <t>Discogolf</t>
  </si>
  <si>
    <t>Pole Fitness</t>
  </si>
  <si>
    <t>Ski og brett</t>
  </si>
  <si>
    <t>SUM INNTEKTER</t>
  </si>
  <si>
    <t>KOSTNADER</t>
  </si>
  <si>
    <t>SUM KOSTNADER</t>
  </si>
  <si>
    <t>RESULTAT</t>
  </si>
  <si>
    <t>Resultatmål</t>
  </si>
  <si>
    <t>Differanse</t>
  </si>
  <si>
    <t>LIKVIDITETSBUDSJETT</t>
  </si>
  <si>
    <t>Januar</t>
  </si>
  <si>
    <t>Februar</t>
  </si>
  <si>
    <t>Mars</t>
  </si>
  <si>
    <t>April</t>
  </si>
  <si>
    <t>Mai</t>
  </si>
  <si>
    <t>Juni</t>
  </si>
  <si>
    <t>Juli</t>
  </si>
  <si>
    <t>August</t>
  </si>
  <si>
    <t>September</t>
  </si>
  <si>
    <t>Oktober</t>
  </si>
  <si>
    <t>November</t>
  </si>
  <si>
    <t>Desember</t>
  </si>
  <si>
    <t>Kommentar</t>
  </si>
  <si>
    <t>IKKE KLAR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</si>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</sst>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 #,##0_-;_-* &quot;-&quot;??_-;_-@"/>
  </numFmts>
  <fonts count="15" x14ac:knownFonts="1">
    <font>
      <sz val="12"/>
      <color theme="1"/>
      <name val="Calibri"/>
      <scheme val="minor"/>
    </font>
    <font>
      <sz val="28"/>
      <color theme="1"/>
      <name val="Calibri"/>
      <family val="2"/>
    </font>
    <font>
      <sz val="12"/>
      <name val="Calibri"/>
      <family val="2"/>
    </font>
    <font>
      <sz val="12"/>
      <color theme="1"/>
      <name val="Calibri"/>
      <family val="2"/>
    </font>
    <font>
      <sz val="16"/>
      <color theme="1"/>
      <name val="Calibri"/>
      <family val="2"/>
    </font>
    <font>
      <sz val="20"/>
      <color theme="1"/>
      <name val="Calibri"/>
      <family val="2"/>
    </font>
    <font>
      <b/>
      <sz val="12"/>
      <color theme="1"/>
      <name val="Calibri"/>
      <family val="2"/>
    </font>
    <font>
      <sz val="18"/>
      <color theme="1"/>
      <name val="Calibri"/>
      <family val="2"/>
    </font>
    <font>
      <sz val="12"/>
      <color theme="1"/>
      <name val="Calibri"/>
      <family val="2"/>
    </font>
    <font>
      <sz val="12"/>
      <color theme="1"/>
      <name val="Calibri"/>
      <family val="2"/>
      <scheme val="minor"/>
    </font>
    <font>
      <sz val="12"/>
      <color theme="0"/>
      <name val="Calibri"/>
      <family val="2"/>
    </font>
    <font>
      <i/>
      <sz val="12"/>
      <color theme="1"/>
      <name val="Calibri"/>
      <family val="2"/>
    </font>
    <font>
      <sz val="12"/>
      <color rgb="FF000000"/>
      <name val="Calibri"/>
      <family val="2"/>
    </font>
    <font>
      <sz val="11"/>
      <color theme="1"/>
      <name val="Inconsolata"/>
    </font>
    <font>
      <sz val="16"/>
      <color theme="1"/>
      <name val="Calibri (Body)"/>
    </font>
  </fonts>
  <fills count="9">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757070"/>
        <bgColor rgb="FF757070"/>
      </patternFill>
    </fill>
    <fill>
      <patternFill patternType="solid">
        <fgColor rgb="FFE2EFD9"/>
        <bgColor rgb="FFE2EFD9"/>
      </patternFill>
    </fill>
    <fill>
      <patternFill patternType="solid">
        <fgColor rgb="FFFFC000"/>
        <bgColor rgb="FFFFC000"/>
      </patternFill>
    </fill>
    <fill>
      <patternFill patternType="solid">
        <fgColor theme="7"/>
        <bgColor theme="7"/>
      </patternFill>
    </fill>
    <fill>
      <patternFill patternType="solid">
        <fgColor rgb="FFFFFFFF"/>
        <bgColor rgb="FFFFFFFF"/>
      </patternFill>
    </fill>
  </fills>
  <borders count="15">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hair">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000000"/>
      </left>
      <right/>
      <top style="thin">
        <color rgb="FF000000"/>
      </top>
      <bottom/>
      <diagonal/>
    </border>
  </borders>
  <cellStyleXfs count="1">
    <xf numFmtId="0" fontId="0" fillId="0" borderId="0"/>
  </cellStyleXfs>
  <cellXfs count="69">
    <xf numFmtId="0" fontId="0" fillId="0" borderId="0" xfId="0"/>
    <xf numFmtId="0" fontId="3" fillId="2" borderId="3" xfId="0" applyFont="1" applyFill="1" applyBorder="1"/>
    <xf numFmtId="0" fontId="4" fillId="2" borderId="3" xfId="0" applyFont="1" applyFill="1" applyBorder="1" applyAlignment="1">
      <alignment vertical="center"/>
    </xf>
    <xf numFmtId="0" fontId="4" fillId="2" borderId="3" xfId="0" applyFont="1" applyFill="1" applyBorder="1" applyAlignment="1">
      <alignment horizontal="right" vertical="center"/>
    </xf>
    <xf numFmtId="0" fontId="4" fillId="2" borderId="3" xfId="0" applyFont="1" applyFill="1" applyBorder="1" applyAlignment="1">
      <alignment horizontal="center" vertical="center"/>
    </xf>
    <xf numFmtId="0" fontId="4" fillId="3" borderId="3" xfId="0" applyFont="1" applyFill="1" applyBorder="1" applyAlignment="1">
      <alignment horizontal="left" vertical="center"/>
    </xf>
    <xf numFmtId="0" fontId="3" fillId="2" borderId="3" xfId="0" applyFont="1" applyFill="1" applyBorder="1" applyAlignment="1">
      <alignment vertical="center"/>
    </xf>
    <xf numFmtId="0" fontId="5" fillId="2" borderId="3" xfId="0" applyFont="1" applyFill="1" applyBorder="1" applyAlignment="1">
      <alignment horizontal="right" vertical="center"/>
    </xf>
    <xf numFmtId="0" fontId="5" fillId="0" borderId="0" xfId="0" applyFont="1" applyAlignment="1">
      <alignment vertical="center"/>
    </xf>
    <xf numFmtId="0" fontId="6" fillId="2" borderId="9" xfId="0" applyFont="1" applyFill="1" applyBorder="1"/>
    <xf numFmtId="0" fontId="3" fillId="2" borderId="10" xfId="0" applyFont="1" applyFill="1" applyBorder="1" applyAlignment="1">
      <alignment vertical="center"/>
    </xf>
    <xf numFmtId="0" fontId="3" fillId="0" borderId="10" xfId="0" applyFont="1" applyBorder="1" applyAlignment="1">
      <alignment vertical="center"/>
    </xf>
    <xf numFmtId="0" fontId="3" fillId="0" borderId="10" xfId="0" applyFont="1" applyBorder="1" applyAlignment="1">
      <alignment vertical="center" wrapText="1"/>
    </xf>
    <xf numFmtId="0" fontId="3" fillId="2" borderId="3" xfId="0" applyFont="1" applyFill="1" applyBorder="1" applyAlignment="1">
      <alignment horizontal="right"/>
    </xf>
    <xf numFmtId="0" fontId="6" fillId="0" borderId="0" xfId="0" applyFont="1"/>
    <xf numFmtId="0" fontId="7" fillId="0" borderId="0" xfId="0" applyFont="1"/>
    <xf numFmtId="0" fontId="3" fillId="0" borderId="0" xfId="0" applyFont="1"/>
    <xf numFmtId="0" fontId="8" fillId="0" borderId="0" xfId="0" applyFont="1"/>
    <xf numFmtId="0" fontId="9" fillId="0" borderId="0" xfId="0" applyFont="1"/>
    <xf numFmtId="0" fontId="6" fillId="2" borderId="10" xfId="0" applyFont="1" applyFill="1" applyBorder="1"/>
    <xf numFmtId="0" fontId="6" fillId="5" borderId="10" xfId="0" applyFont="1" applyFill="1" applyBorder="1"/>
    <xf numFmtId="0" fontId="3" fillId="2" borderId="10" xfId="0" applyFont="1" applyFill="1" applyBorder="1"/>
    <xf numFmtId="164" fontId="3" fillId="3" borderId="10" xfId="0" applyNumberFormat="1" applyFont="1" applyFill="1" applyBorder="1"/>
    <xf numFmtId="164" fontId="3" fillId="5" borderId="10" xfId="0" applyNumberFormat="1" applyFont="1" applyFill="1" applyBorder="1"/>
    <xf numFmtId="164" fontId="3" fillId="2" borderId="10" xfId="0" applyNumberFormat="1" applyFont="1" applyFill="1" applyBorder="1"/>
    <xf numFmtId="164" fontId="3" fillId="0" borderId="10" xfId="0" applyNumberFormat="1" applyFont="1" applyBorder="1"/>
    <xf numFmtId="164" fontId="3" fillId="6" borderId="10" xfId="0" applyNumberFormat="1" applyFont="1" applyFill="1" applyBorder="1"/>
    <xf numFmtId="164" fontId="3" fillId="7" borderId="10" xfId="0" applyNumberFormat="1" applyFont="1" applyFill="1" applyBorder="1"/>
    <xf numFmtId="164" fontId="3" fillId="2" borderId="3" xfId="0" applyNumberFormat="1" applyFont="1" applyFill="1" applyBorder="1"/>
    <xf numFmtId="164" fontId="3" fillId="0" borderId="0" xfId="0" applyNumberFormat="1" applyFont="1"/>
    <xf numFmtId="164" fontId="6" fillId="2" borderId="10" xfId="0" applyNumberFormat="1" applyFont="1" applyFill="1" applyBorder="1"/>
    <xf numFmtId="164" fontId="6" fillId="5" borderId="10" xfId="0" applyNumberFormat="1" applyFont="1" applyFill="1" applyBorder="1"/>
    <xf numFmtId="164" fontId="6" fillId="0" borderId="10" xfId="0" applyNumberFormat="1" applyFont="1" applyBorder="1"/>
    <xf numFmtId="164" fontId="6" fillId="6" borderId="10" xfId="0" applyNumberFormat="1" applyFont="1" applyFill="1" applyBorder="1"/>
    <xf numFmtId="164" fontId="6" fillId="7" borderId="10" xfId="0" applyNumberFormat="1" applyFont="1" applyFill="1" applyBorder="1"/>
    <xf numFmtId="0" fontId="6" fillId="0" borderId="10" xfId="0" applyFont="1" applyBorder="1"/>
    <xf numFmtId="0" fontId="11" fillId="2" borderId="3" xfId="0" applyFont="1" applyFill="1" applyBorder="1"/>
    <xf numFmtId="164" fontId="11" fillId="2" borderId="3" xfId="0" applyNumberFormat="1" applyFont="1" applyFill="1" applyBorder="1"/>
    <xf numFmtId="0" fontId="6" fillId="2" borderId="3" xfId="0" applyFont="1" applyFill="1" applyBorder="1"/>
    <xf numFmtId="0" fontId="3" fillId="3" borderId="10" xfId="0" applyFont="1" applyFill="1" applyBorder="1"/>
    <xf numFmtId="164" fontId="12" fillId="8" borderId="11" xfId="0" applyNumberFormat="1" applyFont="1" applyFill="1" applyBorder="1"/>
    <xf numFmtId="3" fontId="3" fillId="3" borderId="10" xfId="0" applyNumberFormat="1" applyFont="1" applyFill="1" applyBorder="1"/>
    <xf numFmtId="164" fontId="3" fillId="0" borderId="7" xfId="0" applyNumberFormat="1" applyFont="1" applyBorder="1"/>
    <xf numFmtId="164" fontId="3" fillId="0" borderId="12" xfId="0" applyNumberFormat="1" applyFont="1" applyBorder="1"/>
    <xf numFmtId="164" fontId="13" fillId="0" borderId="12" xfId="0" applyNumberFormat="1" applyFont="1" applyBorder="1"/>
    <xf numFmtId="164" fontId="3" fillId="0" borderId="12" xfId="0" applyNumberFormat="1" applyFont="1" applyBorder="1" applyAlignment="1">
      <alignment horizontal="right"/>
    </xf>
    <xf numFmtId="164" fontId="3" fillId="0" borderId="13" xfId="0" applyNumberFormat="1" applyFont="1" applyBorder="1"/>
    <xf numFmtId="164" fontId="12" fillId="8" borderId="7" xfId="0" applyNumberFormat="1" applyFont="1" applyFill="1" applyBorder="1"/>
    <xf numFmtId="164" fontId="12" fillId="8" borderId="14" xfId="0" applyNumberFormat="1" applyFont="1" applyFill="1" applyBorder="1"/>
    <xf numFmtId="164" fontId="12" fillId="0" borderId="7" xfId="0" applyNumberFormat="1" applyFont="1" applyBorder="1"/>
    <xf numFmtId="0" fontId="1" fillId="2" borderId="1" xfId="0" applyFont="1" applyFill="1" applyBorder="1" applyAlignment="1">
      <alignment horizontal="center" vertical="center"/>
    </xf>
    <xf numFmtId="0" fontId="2" fillId="0" borderId="2" xfId="0" applyFont="1" applyBorder="1"/>
    <xf numFmtId="0" fontId="2" fillId="0" borderId="4" xfId="0" applyFont="1" applyBorder="1"/>
    <xf numFmtId="0" fontId="0" fillId="0" borderId="0" xfId="0"/>
    <xf numFmtId="0" fontId="4" fillId="2" borderId="5" xfId="0" applyFont="1" applyFill="1" applyBorder="1" applyAlignment="1">
      <alignment horizontal="center"/>
    </xf>
    <xf numFmtId="0" fontId="2" fillId="0" borderId="6" xfId="0" applyFont="1" applyBorder="1"/>
    <xf numFmtId="0" fontId="4" fillId="2" borderId="5" xfId="0" applyFont="1" applyFill="1" applyBorder="1" applyAlignment="1">
      <alignment horizontal="center" vertical="center"/>
    </xf>
    <xf numFmtId="0" fontId="3" fillId="2" borderId="1" xfId="0" applyFont="1" applyFill="1" applyBorder="1" applyAlignment="1">
      <alignment horizontal="center" vertical="center" wrapText="1"/>
    </xf>
    <xf numFmtId="0" fontId="3" fillId="2" borderId="5" xfId="0" applyFont="1" applyFill="1" applyBorder="1" applyAlignment="1">
      <alignment horizontal="center"/>
    </xf>
    <xf numFmtId="0" fontId="4" fillId="2" borderId="1" xfId="0" applyFont="1" applyFill="1" applyBorder="1" applyAlignment="1">
      <alignment horizontal="center" vertical="center"/>
    </xf>
    <xf numFmtId="0" fontId="5" fillId="3" borderId="7" xfId="0" applyFont="1" applyFill="1" applyBorder="1" applyAlignment="1">
      <alignment horizontal="center" vertical="center"/>
    </xf>
    <xf numFmtId="0" fontId="2" fillId="0" borderId="8" xfId="0" applyFont="1" applyBorder="1"/>
    <xf numFmtId="0" fontId="4" fillId="2" borderId="1" xfId="0" applyFont="1" applyFill="1" applyBorder="1" applyAlignment="1">
      <alignment horizontal="center" vertical="center" wrapText="1"/>
    </xf>
    <xf numFmtId="0" fontId="6" fillId="2" borderId="7" xfId="0" applyFont="1" applyFill="1" applyBorder="1" applyAlignment="1">
      <alignment horizontal="left"/>
    </xf>
    <xf numFmtId="0" fontId="1" fillId="2" borderId="5" xfId="0" applyFont="1" applyFill="1" applyBorder="1" applyAlignment="1">
      <alignment horizontal="center" vertical="center"/>
    </xf>
    <xf numFmtId="0" fontId="10" fillId="4" borderId="5" xfId="0" applyFont="1" applyFill="1" applyBorder="1" applyAlignment="1">
      <alignment horizontal="center"/>
    </xf>
    <xf numFmtId="0" fontId="7" fillId="2" borderId="1" xfId="0" applyFont="1" applyFill="1" applyBorder="1" applyAlignment="1">
      <alignment horizontal="center" vertical="center"/>
    </xf>
    <xf numFmtId="0" fontId="11" fillId="2" borderId="5" xfId="0" applyFont="1" applyFill="1" applyBorder="1" applyAlignment="1">
      <alignment horizontal="center" vertical="center"/>
    </xf>
    <xf numFmtId="0" fontId="7" fillId="2" borderId="5" xfId="0" applyFont="1" applyFill="1" applyBorder="1" applyAlignment="1">
      <alignment horizontal="center" vertical="center"/>
    </xf>
  </cellXfs>
  <cellStyles count="1">
    <cellStyle name="Normal" xfId="0" builtinId="0"/>
  </cellStyles>
  <dxfs count="2">
    <dxf>
      <fill>
        <patternFill patternType="none"/>
      </fill>
    </dxf>
    <dxf>
      <font>
        <color rgb="FF006100"/>
      </font>
      <fill>
        <patternFill patternType="solid">
          <fgColor rgb="FFC6EFCE"/>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371475</xdr:colOff>
      <xdr:row>25</xdr:row>
      <xdr:rowOff>133350</xdr:rowOff>
    </xdr:from>
    <xdr:ext cx="4114800" cy="533400"/>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3648075</xdr:colOff>
      <xdr:row>22</xdr:row>
      <xdr:rowOff>114300</xdr:rowOff>
    </xdr:from>
    <xdr:ext cx="2295525" cy="176212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election sqref="A1:E3"/>
    </sheetView>
  </sheetViews>
  <sheetFormatPr baseColWidth="10" defaultColWidth="11.1640625" defaultRowHeight="15" customHeight="1" x14ac:dyDescent="0.2"/>
  <cols>
    <col min="1" max="1" width="5.6640625" customWidth="1"/>
    <col min="2" max="2" width="20.6640625" customWidth="1"/>
    <col min="3" max="3" width="51.6640625" customWidth="1"/>
    <col min="4" max="4" width="20.6640625" customWidth="1"/>
    <col min="5" max="5" width="5.6640625" customWidth="1"/>
    <col min="6" max="6" width="10.6640625" hidden="1" customWidth="1"/>
    <col min="7" max="26" width="10.5" customWidth="1"/>
  </cols>
  <sheetData>
    <row r="1" spans="1:26" ht="24.75" customHeight="1" x14ac:dyDescent="0.2">
      <c r="A1" s="50" t="s">
        <v>0</v>
      </c>
      <c r="B1" s="51"/>
      <c r="C1" s="51"/>
      <c r="D1" s="51"/>
      <c r="E1" s="51"/>
      <c r="F1" s="1"/>
      <c r="G1" s="1"/>
      <c r="H1" s="1"/>
      <c r="I1" s="1"/>
      <c r="J1" s="1"/>
      <c r="K1" s="1"/>
      <c r="L1" s="1"/>
      <c r="M1" s="1"/>
      <c r="N1" s="1"/>
      <c r="O1" s="1"/>
      <c r="P1" s="1"/>
      <c r="Q1" s="1"/>
      <c r="R1" s="1"/>
      <c r="S1" s="1"/>
      <c r="T1" s="1"/>
      <c r="U1" s="1"/>
      <c r="V1" s="1"/>
      <c r="W1" s="1"/>
      <c r="X1" s="1"/>
      <c r="Y1" s="1"/>
      <c r="Z1" s="1"/>
    </row>
    <row r="2" spans="1:26" ht="24.75" customHeight="1" x14ac:dyDescent="0.2">
      <c r="A2" s="52"/>
      <c r="B2" s="53"/>
      <c r="C2" s="53"/>
      <c r="D2" s="53"/>
      <c r="E2" s="53"/>
      <c r="F2" s="1"/>
      <c r="G2" s="1"/>
      <c r="H2" s="1"/>
      <c r="I2" s="1"/>
      <c r="J2" s="1"/>
      <c r="K2" s="1"/>
      <c r="L2" s="1"/>
      <c r="M2" s="1"/>
      <c r="N2" s="1"/>
      <c r="O2" s="1"/>
      <c r="P2" s="1"/>
      <c r="Q2" s="1"/>
      <c r="R2" s="1"/>
      <c r="S2" s="1"/>
      <c r="T2" s="1"/>
      <c r="U2" s="1"/>
      <c r="V2" s="1"/>
      <c r="W2" s="1"/>
      <c r="X2" s="1"/>
      <c r="Y2" s="1"/>
      <c r="Z2" s="1"/>
    </row>
    <row r="3" spans="1:26" ht="24.75" customHeight="1" x14ac:dyDescent="0.2">
      <c r="A3" s="52"/>
      <c r="B3" s="53"/>
      <c r="C3" s="53"/>
      <c r="D3" s="53"/>
      <c r="E3" s="53"/>
      <c r="F3" s="1"/>
      <c r="G3" s="1"/>
      <c r="H3" s="1"/>
      <c r="I3" s="1"/>
      <c r="J3" s="1"/>
      <c r="K3" s="1"/>
      <c r="L3" s="1"/>
      <c r="M3" s="1"/>
      <c r="N3" s="1"/>
      <c r="O3" s="1"/>
      <c r="P3" s="1"/>
      <c r="Q3" s="1"/>
      <c r="R3" s="1"/>
      <c r="S3" s="1"/>
      <c r="T3" s="1"/>
      <c r="U3" s="1"/>
      <c r="V3" s="1"/>
      <c r="W3" s="1"/>
      <c r="X3" s="1"/>
      <c r="Y3" s="1"/>
      <c r="Z3" s="1"/>
    </row>
    <row r="4" spans="1:26" ht="24.75" customHeight="1" x14ac:dyDescent="0.25">
      <c r="A4" s="1"/>
      <c r="B4" s="54" t="s">
        <v>1</v>
      </c>
      <c r="C4" s="55"/>
      <c r="D4" s="55"/>
      <c r="E4" s="1"/>
      <c r="F4" s="1"/>
      <c r="G4" s="1"/>
      <c r="H4" s="1"/>
      <c r="I4" s="1"/>
      <c r="J4" s="1"/>
      <c r="K4" s="1"/>
      <c r="L4" s="1"/>
      <c r="M4" s="1"/>
      <c r="N4" s="1"/>
      <c r="O4" s="1"/>
      <c r="P4" s="1"/>
      <c r="Q4" s="1"/>
      <c r="R4" s="1"/>
      <c r="S4" s="1"/>
      <c r="T4" s="1"/>
      <c r="U4" s="1"/>
      <c r="V4" s="1"/>
      <c r="W4" s="1"/>
      <c r="X4" s="1"/>
      <c r="Y4" s="1"/>
      <c r="Z4" s="1"/>
    </row>
    <row r="5" spans="1:26" ht="24.75" customHeight="1" x14ac:dyDescent="0.2">
      <c r="A5" s="1"/>
      <c r="B5" s="1"/>
      <c r="C5" s="1"/>
      <c r="D5" s="1"/>
      <c r="E5" s="1"/>
      <c r="F5" s="1"/>
      <c r="G5" s="1"/>
      <c r="H5" s="1"/>
      <c r="I5" s="1"/>
      <c r="J5" s="1"/>
      <c r="K5" s="1"/>
      <c r="L5" s="1"/>
      <c r="M5" s="1"/>
      <c r="N5" s="1"/>
      <c r="O5" s="1"/>
      <c r="P5" s="1"/>
      <c r="Q5" s="1"/>
      <c r="R5" s="1"/>
      <c r="S5" s="1"/>
      <c r="T5" s="1"/>
      <c r="U5" s="1"/>
      <c r="V5" s="1"/>
      <c r="W5" s="1"/>
      <c r="X5" s="1"/>
      <c r="Y5" s="1"/>
      <c r="Z5" s="1"/>
    </row>
    <row r="6" spans="1:26" ht="24.75" customHeight="1" x14ac:dyDescent="0.2">
      <c r="A6" s="1"/>
      <c r="B6" s="1"/>
      <c r="C6" s="1"/>
      <c r="D6" s="1"/>
      <c r="E6" s="1"/>
      <c r="F6" s="1"/>
      <c r="G6" s="1"/>
      <c r="H6" s="1"/>
      <c r="I6" s="1"/>
      <c r="J6" s="1"/>
      <c r="K6" s="1"/>
      <c r="L6" s="1"/>
      <c r="M6" s="1"/>
      <c r="N6" s="1"/>
      <c r="O6" s="1"/>
      <c r="P6" s="1"/>
      <c r="Q6" s="1"/>
      <c r="R6" s="1"/>
      <c r="S6" s="1"/>
      <c r="T6" s="1"/>
      <c r="U6" s="1"/>
      <c r="V6" s="1"/>
      <c r="W6" s="1"/>
      <c r="X6" s="1"/>
      <c r="Y6" s="1"/>
      <c r="Z6" s="1"/>
    </row>
    <row r="7" spans="1:26" ht="24.75" customHeight="1" x14ac:dyDescent="0.2">
      <c r="A7" s="1"/>
      <c r="B7" s="1"/>
      <c r="C7" s="1"/>
      <c r="D7" s="2"/>
      <c r="E7" s="1"/>
      <c r="F7" s="1"/>
      <c r="G7" s="1"/>
      <c r="H7" s="1"/>
      <c r="I7" s="1"/>
      <c r="J7" s="1"/>
      <c r="K7" s="1"/>
      <c r="L7" s="1"/>
      <c r="M7" s="1"/>
      <c r="N7" s="1"/>
      <c r="O7" s="1"/>
      <c r="P7" s="1"/>
      <c r="Q7" s="1"/>
      <c r="R7" s="1"/>
      <c r="S7" s="1"/>
      <c r="T7" s="1"/>
      <c r="U7" s="1"/>
      <c r="V7" s="1"/>
      <c r="W7" s="1"/>
      <c r="X7" s="1"/>
      <c r="Y7" s="1"/>
      <c r="Z7" s="1"/>
    </row>
    <row r="8" spans="1:26" ht="4.5" customHeight="1" x14ac:dyDescent="0.2">
      <c r="A8" s="1"/>
      <c r="B8" s="3"/>
      <c r="C8" s="4"/>
      <c r="D8" s="2"/>
      <c r="E8" s="1"/>
      <c r="F8" s="1"/>
      <c r="G8" s="1"/>
      <c r="H8" s="1"/>
      <c r="I8" s="1"/>
      <c r="J8" s="1"/>
      <c r="K8" s="1"/>
      <c r="L8" s="1"/>
      <c r="M8" s="1"/>
      <c r="N8" s="1"/>
      <c r="O8" s="1"/>
      <c r="P8" s="1"/>
      <c r="Q8" s="1"/>
      <c r="R8" s="1"/>
      <c r="S8" s="1"/>
      <c r="T8" s="1"/>
      <c r="U8" s="1"/>
      <c r="V8" s="1"/>
      <c r="W8" s="1"/>
      <c r="X8" s="1"/>
      <c r="Y8" s="1"/>
      <c r="Z8" s="1"/>
    </row>
    <row r="9" spans="1:26" ht="24.75" customHeight="1" x14ac:dyDescent="0.2">
      <c r="A9" s="1"/>
      <c r="B9" s="3" t="s">
        <v>2</v>
      </c>
      <c r="C9" s="5">
        <v>2024</v>
      </c>
      <c r="D9" s="2"/>
      <c r="E9" s="1"/>
      <c r="F9" s="1"/>
      <c r="G9" s="1"/>
      <c r="H9" s="1"/>
      <c r="I9" s="1"/>
      <c r="J9" s="1"/>
      <c r="K9" s="1"/>
      <c r="L9" s="1"/>
      <c r="M9" s="1"/>
      <c r="N9" s="1"/>
      <c r="O9" s="1"/>
      <c r="P9" s="1"/>
      <c r="Q9" s="1"/>
      <c r="R9" s="1"/>
      <c r="S9" s="1"/>
      <c r="T9" s="1"/>
      <c r="U9" s="1"/>
      <c r="V9" s="1"/>
      <c r="W9" s="1"/>
      <c r="X9" s="1"/>
      <c r="Y9" s="1"/>
      <c r="Z9" s="1"/>
    </row>
    <row r="10" spans="1:26" ht="24.75" customHeight="1" x14ac:dyDescent="0.2">
      <c r="A10" s="1"/>
      <c r="B10" s="2"/>
      <c r="C10" s="2"/>
      <c r="D10" s="2"/>
      <c r="E10" s="1"/>
      <c r="F10" s="1"/>
      <c r="G10" s="1"/>
      <c r="H10" s="1"/>
      <c r="I10" s="1"/>
      <c r="J10" s="1"/>
      <c r="K10" s="1"/>
      <c r="L10" s="1"/>
      <c r="M10" s="1"/>
      <c r="N10" s="1"/>
      <c r="O10" s="1"/>
      <c r="P10" s="1"/>
      <c r="Q10" s="1"/>
      <c r="R10" s="1"/>
      <c r="S10" s="1"/>
      <c r="T10" s="1"/>
      <c r="U10" s="1"/>
      <c r="V10" s="1"/>
      <c r="W10" s="1"/>
      <c r="X10" s="1"/>
      <c r="Y10" s="1"/>
      <c r="Z10" s="1"/>
    </row>
    <row r="11" spans="1:26" ht="24.75" customHeight="1" x14ac:dyDescent="0.2">
      <c r="A11" s="1"/>
      <c r="B11" s="56" t="str">
        <f>CONCATENATE("Økonomiansvarlig i ",B4,)</f>
        <v>Økonomiansvarlig i BI Athletics</v>
      </c>
      <c r="C11" s="55"/>
      <c r="D11" s="55"/>
      <c r="E11" s="1"/>
      <c r="F11" s="1"/>
      <c r="G11" s="1"/>
      <c r="H11" s="1"/>
      <c r="I11" s="1"/>
      <c r="J11" s="1"/>
      <c r="K11" s="1"/>
      <c r="L11" s="1"/>
      <c r="M11" s="1"/>
      <c r="N11" s="1"/>
      <c r="O11" s="1"/>
      <c r="P11" s="1"/>
      <c r="Q11" s="1"/>
      <c r="R11" s="1"/>
      <c r="S11" s="1"/>
      <c r="T11" s="1"/>
      <c r="U11" s="1"/>
      <c r="V11" s="1"/>
      <c r="W11" s="1"/>
      <c r="X11" s="1"/>
      <c r="Y11" s="1"/>
      <c r="Z11" s="1"/>
    </row>
    <row r="12" spans="1:26" ht="24.75" customHeight="1" x14ac:dyDescent="0.2">
      <c r="A12" s="1"/>
      <c r="B12" s="3" t="s">
        <v>3</v>
      </c>
      <c r="C12" s="5" t="s">
        <v>4</v>
      </c>
      <c r="D12" s="2"/>
      <c r="E12" s="1"/>
      <c r="F12" s="1"/>
      <c r="G12" s="1"/>
      <c r="H12" s="1"/>
      <c r="I12" s="1"/>
      <c r="J12" s="1"/>
      <c r="K12" s="1"/>
      <c r="L12" s="1"/>
      <c r="M12" s="1"/>
      <c r="N12" s="1"/>
      <c r="O12" s="1"/>
      <c r="P12" s="1"/>
      <c r="Q12" s="1"/>
      <c r="R12" s="1"/>
      <c r="S12" s="1"/>
      <c r="T12" s="1"/>
      <c r="U12" s="1"/>
      <c r="V12" s="1"/>
      <c r="W12" s="1"/>
      <c r="X12" s="1"/>
      <c r="Y12" s="1"/>
      <c r="Z12" s="1"/>
    </row>
    <row r="13" spans="1:26" ht="4.5" customHeight="1" x14ac:dyDescent="0.2">
      <c r="A13" s="1"/>
      <c r="B13" s="3"/>
      <c r="C13" s="2"/>
      <c r="D13" s="2"/>
      <c r="E13" s="1"/>
      <c r="F13" s="1"/>
      <c r="G13" s="1"/>
      <c r="H13" s="1"/>
      <c r="I13" s="1"/>
      <c r="J13" s="1"/>
      <c r="K13" s="1"/>
      <c r="L13" s="1"/>
      <c r="M13" s="1"/>
      <c r="N13" s="1"/>
      <c r="O13" s="1"/>
      <c r="P13" s="1"/>
      <c r="Q13" s="1"/>
      <c r="R13" s="1"/>
      <c r="S13" s="1"/>
      <c r="T13" s="1"/>
      <c r="U13" s="1"/>
      <c r="V13" s="1"/>
      <c r="W13" s="1"/>
      <c r="X13" s="1"/>
      <c r="Y13" s="1"/>
      <c r="Z13" s="1"/>
    </row>
    <row r="14" spans="1:26" ht="24.75" customHeight="1" x14ac:dyDescent="0.2">
      <c r="A14" s="1"/>
      <c r="B14" s="3" t="s">
        <v>5</v>
      </c>
      <c r="C14" s="5" t="s">
        <v>6</v>
      </c>
      <c r="D14" s="2"/>
      <c r="E14" s="1"/>
      <c r="F14" s="1"/>
      <c r="G14" s="1"/>
      <c r="H14" s="1"/>
      <c r="I14" s="1"/>
      <c r="J14" s="1"/>
      <c r="K14" s="1"/>
      <c r="L14" s="1"/>
      <c r="M14" s="1"/>
      <c r="N14" s="1"/>
      <c r="O14" s="1"/>
      <c r="P14" s="1"/>
      <c r="Q14" s="1"/>
      <c r="R14" s="1"/>
      <c r="S14" s="1"/>
      <c r="T14" s="1"/>
      <c r="U14" s="1"/>
      <c r="V14" s="1"/>
      <c r="W14" s="1"/>
      <c r="X14" s="1"/>
      <c r="Y14" s="1"/>
      <c r="Z14" s="1"/>
    </row>
    <row r="15" spans="1:26" ht="4.5" customHeight="1" x14ac:dyDescent="0.2">
      <c r="A15" s="1"/>
      <c r="B15" s="3"/>
      <c r="C15" s="2"/>
      <c r="D15" s="2"/>
      <c r="E15" s="1"/>
      <c r="F15" s="1"/>
      <c r="G15" s="1"/>
      <c r="H15" s="1"/>
      <c r="I15" s="1"/>
      <c r="J15" s="1"/>
      <c r="K15" s="1"/>
      <c r="L15" s="1"/>
      <c r="M15" s="1"/>
      <c r="N15" s="1"/>
      <c r="O15" s="1"/>
      <c r="P15" s="1"/>
      <c r="Q15" s="1"/>
      <c r="R15" s="1"/>
      <c r="S15" s="1"/>
      <c r="T15" s="1"/>
      <c r="U15" s="1"/>
      <c r="V15" s="1"/>
      <c r="W15" s="1"/>
      <c r="X15" s="1"/>
      <c r="Y15" s="1"/>
      <c r="Z15" s="1"/>
    </row>
    <row r="16" spans="1:26" ht="24.75" customHeight="1" x14ac:dyDescent="0.2">
      <c r="A16" s="1"/>
      <c r="B16" s="3" t="s">
        <v>7</v>
      </c>
      <c r="C16" s="5">
        <v>97911344</v>
      </c>
      <c r="D16" s="2"/>
      <c r="E16" s="1"/>
      <c r="F16" s="1"/>
      <c r="G16" s="1"/>
      <c r="H16" s="1"/>
      <c r="I16" s="1"/>
      <c r="J16" s="1"/>
      <c r="K16" s="1"/>
      <c r="L16" s="1"/>
      <c r="M16" s="1"/>
      <c r="N16" s="1"/>
      <c r="O16" s="1"/>
      <c r="P16" s="1"/>
      <c r="Q16" s="1"/>
      <c r="R16" s="1"/>
      <c r="S16" s="1"/>
      <c r="T16" s="1"/>
      <c r="U16" s="1"/>
      <c r="V16" s="1"/>
      <c r="W16" s="1"/>
      <c r="X16" s="1"/>
      <c r="Y16" s="1"/>
      <c r="Z16" s="1"/>
    </row>
    <row r="17" spans="1:26" ht="24.75" customHeight="1" x14ac:dyDescent="0.2">
      <c r="A17" s="1"/>
      <c r="B17" s="6"/>
      <c r="C17" s="6"/>
      <c r="D17" s="6"/>
      <c r="E17" s="1"/>
      <c r="F17" s="1"/>
      <c r="G17" s="1"/>
      <c r="H17" s="1"/>
      <c r="I17" s="1"/>
      <c r="J17" s="1"/>
      <c r="K17" s="1"/>
      <c r="L17" s="1"/>
      <c r="M17" s="1"/>
      <c r="N17" s="1"/>
      <c r="O17" s="1"/>
      <c r="P17" s="1"/>
      <c r="Q17" s="1"/>
      <c r="R17" s="1"/>
      <c r="S17" s="1"/>
      <c r="T17" s="1"/>
      <c r="U17" s="1"/>
      <c r="V17" s="1"/>
      <c r="W17" s="1"/>
      <c r="X17" s="1"/>
      <c r="Y17" s="1"/>
      <c r="Z17" s="1"/>
    </row>
    <row r="18" spans="1:26" ht="34.5" customHeight="1" x14ac:dyDescent="0.2">
      <c r="A18" s="1"/>
      <c r="B18" s="57" t="s">
        <v>8</v>
      </c>
      <c r="C18" s="51"/>
      <c r="D18" s="51"/>
      <c r="E18" s="1"/>
      <c r="F18" s="1"/>
      <c r="G18" s="1"/>
      <c r="H18" s="1"/>
      <c r="I18" s="1"/>
      <c r="J18" s="1"/>
      <c r="K18" s="1"/>
      <c r="L18" s="1"/>
      <c r="M18" s="1"/>
      <c r="N18" s="1"/>
      <c r="O18" s="1"/>
      <c r="P18" s="1"/>
      <c r="Q18" s="1"/>
      <c r="R18" s="1"/>
      <c r="S18" s="1"/>
      <c r="T18" s="1"/>
      <c r="U18" s="1"/>
      <c r="V18" s="1"/>
      <c r="W18" s="1"/>
      <c r="X18" s="1"/>
      <c r="Y18" s="1"/>
      <c r="Z18" s="1"/>
    </row>
    <row r="19" spans="1:26" ht="34.5" customHeight="1" x14ac:dyDescent="0.2">
      <c r="A19" s="1"/>
      <c r="B19" s="52"/>
      <c r="C19" s="53"/>
      <c r="D19" s="53"/>
      <c r="E19" s="1"/>
      <c r="F19" s="1"/>
      <c r="G19" s="1"/>
      <c r="H19" s="1"/>
      <c r="I19" s="1"/>
      <c r="J19" s="1"/>
      <c r="K19" s="1"/>
      <c r="L19" s="1"/>
      <c r="M19" s="1"/>
      <c r="N19" s="1"/>
      <c r="O19" s="1"/>
      <c r="P19" s="1"/>
      <c r="Q19" s="1"/>
      <c r="R19" s="1"/>
      <c r="S19" s="1"/>
      <c r="T19" s="1"/>
      <c r="U19" s="1"/>
      <c r="V19" s="1"/>
      <c r="W19" s="1"/>
      <c r="X19" s="1"/>
      <c r="Y19" s="1"/>
      <c r="Z19" s="1"/>
    </row>
    <row r="20" spans="1:26" ht="34.5" customHeight="1" x14ac:dyDescent="0.2">
      <c r="A20" s="1"/>
      <c r="B20" s="52"/>
      <c r="C20" s="53"/>
      <c r="D20" s="53"/>
      <c r="E20" s="1"/>
      <c r="F20" s="1"/>
      <c r="G20" s="1"/>
      <c r="H20" s="1"/>
      <c r="I20" s="1"/>
      <c r="J20" s="1"/>
      <c r="K20" s="1"/>
      <c r="L20" s="1"/>
      <c r="M20" s="1"/>
      <c r="N20" s="1"/>
      <c r="O20" s="1"/>
      <c r="P20" s="1"/>
      <c r="Q20" s="1"/>
      <c r="R20" s="1"/>
      <c r="S20" s="1"/>
      <c r="T20" s="1"/>
      <c r="U20" s="1"/>
      <c r="V20" s="1"/>
      <c r="W20" s="1"/>
      <c r="X20" s="1"/>
      <c r="Y20" s="1"/>
      <c r="Z20" s="1"/>
    </row>
    <row r="21" spans="1:26" ht="34.5" customHeight="1" x14ac:dyDescent="0.2">
      <c r="A21" s="1"/>
      <c r="B21" s="52"/>
      <c r="C21" s="53"/>
      <c r="D21" s="53"/>
      <c r="E21" s="1"/>
      <c r="F21" s="1"/>
      <c r="G21" s="1"/>
      <c r="H21" s="1"/>
      <c r="I21" s="1"/>
      <c r="J21" s="1"/>
      <c r="K21" s="1"/>
      <c r="L21" s="1"/>
      <c r="M21" s="1"/>
      <c r="N21" s="1"/>
      <c r="O21" s="1"/>
      <c r="P21" s="1"/>
      <c r="Q21" s="1"/>
      <c r="R21" s="1"/>
      <c r="S21" s="1"/>
      <c r="T21" s="1"/>
      <c r="U21" s="1"/>
      <c r="V21" s="1"/>
      <c r="W21" s="1"/>
      <c r="X21" s="1"/>
      <c r="Y21" s="1"/>
      <c r="Z21" s="1"/>
    </row>
    <row r="22" spans="1:26" ht="34.5" customHeight="1" x14ac:dyDescent="0.2">
      <c r="A22" s="1"/>
      <c r="B22" s="52"/>
      <c r="C22" s="53"/>
      <c r="D22" s="53"/>
      <c r="E22" s="1"/>
      <c r="F22" s="1"/>
      <c r="G22" s="1"/>
      <c r="H22" s="1"/>
      <c r="I22" s="1"/>
      <c r="J22" s="1"/>
      <c r="K22" s="1"/>
      <c r="L22" s="1"/>
      <c r="M22" s="1"/>
      <c r="N22" s="1"/>
      <c r="O22" s="1"/>
      <c r="P22" s="1"/>
      <c r="Q22" s="1"/>
      <c r="R22" s="1"/>
      <c r="S22" s="1"/>
      <c r="T22" s="1"/>
      <c r="U22" s="1"/>
      <c r="V22" s="1"/>
      <c r="W22" s="1"/>
      <c r="X22" s="1"/>
      <c r="Y22" s="1"/>
      <c r="Z22" s="1"/>
    </row>
    <row r="23" spans="1:26" ht="15.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58"/>
      <c r="B27" s="55"/>
      <c r="C27" s="55"/>
      <c r="D27" s="55"/>
      <c r="E27" s="55"/>
      <c r="F27" s="1"/>
      <c r="G27" s="1"/>
      <c r="H27" s="1"/>
      <c r="I27" s="1"/>
      <c r="J27" s="1"/>
      <c r="K27" s="1"/>
      <c r="L27" s="1"/>
      <c r="M27" s="1"/>
      <c r="N27" s="1"/>
      <c r="O27" s="1"/>
      <c r="P27" s="1"/>
      <c r="Q27" s="1"/>
      <c r="R27" s="1"/>
      <c r="S27" s="1"/>
      <c r="T27" s="1"/>
      <c r="U27" s="1"/>
      <c r="V27" s="1"/>
      <c r="W27" s="1"/>
      <c r="X27" s="1"/>
      <c r="Y27" s="1"/>
      <c r="Z27" s="1"/>
    </row>
    <row r="28" spans="1:26" ht="15.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
    <mergeCell ref="A1:E3"/>
    <mergeCell ref="B4:D4"/>
    <mergeCell ref="B11:D11"/>
    <mergeCell ref="B18:D22"/>
    <mergeCell ref="A27:E27"/>
  </mergeCells>
  <dataValidations count="1">
    <dataValidation type="decimal" allowBlank="1" showErrorMessage="1" sqref="C9" xr:uid="{00000000-0002-0000-0000-000000000000}">
      <formula1>2000</formula1>
      <formula2>2050</formula2>
    </dataValidation>
  </dataValidation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pane xSplit="1" topLeftCell="B1" activePane="topRight" state="frozen"/>
      <selection pane="topRight" activeCell="C2" sqref="C2"/>
    </sheetView>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176</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6"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7" t="s">
        <v>126</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8" t="str">
        <f ca="1">MID(CELL("filename",A1),FIND("]",CELL("filename",A1))+1,255)</f>
        <v>Administrasjonen</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5" t="s">
        <v>161</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9" t="s">
        <v>162</v>
      </c>
      <c r="B12" s="19" t="s">
        <v>163</v>
      </c>
      <c r="C12" s="19" t="s">
        <v>164</v>
      </c>
      <c r="D12" s="19" t="s">
        <v>165</v>
      </c>
      <c r="E12" s="20" t="s">
        <v>166</v>
      </c>
      <c r="F12" s="19" t="s">
        <v>177</v>
      </c>
      <c r="G12" s="19" t="s">
        <v>178</v>
      </c>
      <c r="H12" s="19" t="s">
        <v>179</v>
      </c>
      <c r="I12" s="19" t="s">
        <v>180</v>
      </c>
      <c r="J12" s="19" t="s">
        <v>181</v>
      </c>
      <c r="K12" s="19" t="s">
        <v>182</v>
      </c>
      <c r="L12" s="19" t="s">
        <v>183</v>
      </c>
      <c r="M12" s="19" t="s">
        <v>184</v>
      </c>
      <c r="N12" s="19" t="s">
        <v>185</v>
      </c>
      <c r="O12" s="19" t="s">
        <v>186</v>
      </c>
      <c r="P12" s="19" t="s">
        <v>187</v>
      </c>
      <c r="Q12" s="19" t="s">
        <v>188</v>
      </c>
      <c r="R12" s="38"/>
      <c r="S12" s="19" t="s">
        <v>189</v>
      </c>
      <c r="T12" s="1"/>
      <c r="U12" s="1"/>
      <c r="V12" s="1"/>
      <c r="W12" s="1"/>
      <c r="X12" s="1"/>
      <c r="Y12" s="1"/>
      <c r="Z12" s="1"/>
    </row>
    <row r="13" spans="1:26" ht="15.75" customHeight="1" x14ac:dyDescent="0.2">
      <c r="A13" s="21">
        <f>Kontoplan!B11</f>
        <v>3000</v>
      </c>
      <c r="B13" s="21" t="str">
        <f>Kontoplan!C11</f>
        <v>Salgsinntekter, avgiftspliktig</v>
      </c>
      <c r="C13" s="22"/>
      <c r="D13" s="22"/>
      <c r="E13" s="31">
        <f t="shared" ref="E13:E30" si="0">SUM(F13:Q13)</f>
        <v>0</v>
      </c>
      <c r="F13" s="22"/>
      <c r="G13" s="22"/>
      <c r="H13" s="22"/>
      <c r="I13" s="22"/>
      <c r="J13" s="22"/>
      <c r="K13" s="22"/>
      <c r="L13" s="22"/>
      <c r="M13" s="22"/>
      <c r="N13" s="22"/>
      <c r="O13" s="22"/>
      <c r="P13" s="22"/>
      <c r="Q13" s="22"/>
      <c r="R13" s="1"/>
      <c r="S13" s="39"/>
      <c r="T13" s="1"/>
      <c r="U13" s="1"/>
      <c r="V13" s="1"/>
      <c r="W13" s="1"/>
      <c r="X13" s="1"/>
      <c r="Y13" s="1"/>
      <c r="Z13" s="1"/>
    </row>
    <row r="14" spans="1:26" ht="15.75" customHeight="1" x14ac:dyDescent="0.2">
      <c r="A14" s="21">
        <f>Kontoplan!B12</f>
        <v>3009</v>
      </c>
      <c r="B14" s="21" t="str">
        <f>Kontoplan!C12</f>
        <v>Sponsorinntekt</v>
      </c>
      <c r="C14" s="22"/>
      <c r="D14" s="22"/>
      <c r="E14" s="31">
        <f t="shared" si="0"/>
        <v>0</v>
      </c>
      <c r="F14" s="22"/>
      <c r="G14" s="22"/>
      <c r="H14" s="22"/>
      <c r="I14" s="22"/>
      <c r="J14" s="22"/>
      <c r="K14" s="22"/>
      <c r="L14" s="22"/>
      <c r="M14" s="22"/>
      <c r="N14" s="22"/>
      <c r="O14" s="22"/>
      <c r="P14" s="22"/>
      <c r="Q14" s="22"/>
      <c r="R14" s="1"/>
      <c r="S14" s="39"/>
      <c r="T14" s="1"/>
      <c r="U14" s="1"/>
      <c r="V14" s="1"/>
      <c r="W14" s="1"/>
      <c r="X14" s="1"/>
      <c r="Y14" s="1"/>
      <c r="Z14" s="1"/>
    </row>
    <row r="15" spans="1:26" ht="15.75" customHeight="1" x14ac:dyDescent="0.2">
      <c r="A15" s="21">
        <f>Kontoplan!B13</f>
        <v>3100</v>
      </c>
      <c r="B15" s="21" t="str">
        <f>Kontoplan!C13</f>
        <v>Salgsinntekter, avgiftsfri</v>
      </c>
      <c r="C15" s="22"/>
      <c r="D15" s="22"/>
      <c r="E15" s="31">
        <f t="shared" si="0"/>
        <v>0</v>
      </c>
      <c r="F15" s="22"/>
      <c r="G15" s="22"/>
      <c r="H15" s="22"/>
      <c r="I15" s="22"/>
      <c r="J15" s="22"/>
      <c r="K15" s="22"/>
      <c r="L15" s="22"/>
      <c r="M15" s="22"/>
      <c r="N15" s="22"/>
      <c r="O15" s="22"/>
      <c r="P15" s="22"/>
      <c r="Q15" s="22"/>
      <c r="R15" s="1"/>
      <c r="S15" s="39"/>
      <c r="T15" s="1"/>
      <c r="U15" s="1"/>
      <c r="V15" s="1"/>
      <c r="W15" s="1"/>
      <c r="X15" s="1"/>
      <c r="Y15" s="1"/>
      <c r="Z15" s="1"/>
    </row>
    <row r="16" spans="1:26" ht="15.75" customHeight="1" x14ac:dyDescent="0.2">
      <c r="A16" s="21">
        <f>Kontoplan!B14</f>
        <v>3101</v>
      </c>
      <c r="B16" s="21" t="str">
        <f>Kontoplan!C14</f>
        <v>Dugnad</v>
      </c>
      <c r="C16" s="22"/>
      <c r="D16" s="22"/>
      <c r="E16" s="31">
        <f t="shared" si="0"/>
        <v>0</v>
      </c>
      <c r="F16" s="22"/>
      <c r="G16" s="22"/>
      <c r="H16" s="22"/>
      <c r="I16" s="22"/>
      <c r="J16" s="22"/>
      <c r="K16" s="22"/>
      <c r="L16" s="22"/>
      <c r="M16" s="22"/>
      <c r="N16" s="22"/>
      <c r="O16" s="22"/>
      <c r="P16" s="22"/>
      <c r="Q16" s="22"/>
      <c r="R16" s="1"/>
      <c r="S16" s="39"/>
      <c r="T16" s="1"/>
      <c r="U16" s="1"/>
      <c r="V16" s="1"/>
      <c r="W16" s="1"/>
      <c r="X16" s="1"/>
      <c r="Y16" s="1"/>
      <c r="Z16" s="1"/>
    </row>
    <row r="17" spans="1:26" ht="15.75" customHeight="1" x14ac:dyDescent="0.2">
      <c r="A17" s="21">
        <f>Kontoplan!B15</f>
        <v>3410</v>
      </c>
      <c r="B17" s="21" t="str">
        <f>Kontoplan!C15</f>
        <v>Tilskudd fra Oslo Kommune</v>
      </c>
      <c r="C17" s="22"/>
      <c r="D17" s="22"/>
      <c r="E17" s="31">
        <f t="shared" si="0"/>
        <v>0</v>
      </c>
      <c r="F17" s="22"/>
      <c r="G17" s="22"/>
      <c r="H17" s="22"/>
      <c r="I17" s="22"/>
      <c r="J17" s="22"/>
      <c r="K17" s="22"/>
      <c r="L17" s="22"/>
      <c r="M17" s="22"/>
      <c r="N17" s="22"/>
      <c r="O17" s="22"/>
      <c r="P17" s="22"/>
      <c r="Q17" s="22"/>
      <c r="R17" s="1"/>
      <c r="S17" s="39"/>
      <c r="T17" s="1"/>
      <c r="U17" s="1"/>
      <c r="V17" s="1"/>
      <c r="W17" s="1"/>
      <c r="X17" s="1"/>
      <c r="Y17" s="1"/>
      <c r="Z17" s="1"/>
    </row>
    <row r="18" spans="1:26" ht="15.75" customHeight="1" x14ac:dyDescent="0.2">
      <c r="A18" s="21">
        <f>Kontoplan!B16</f>
        <v>3420</v>
      </c>
      <c r="B18" s="21" t="str">
        <f>Kontoplan!C16</f>
        <v>Momskompensasjon</v>
      </c>
      <c r="C18" s="22"/>
      <c r="D18" s="22"/>
      <c r="E18" s="31">
        <f t="shared" si="0"/>
        <v>0</v>
      </c>
      <c r="F18" s="22"/>
      <c r="G18" s="22"/>
      <c r="H18" s="22"/>
      <c r="I18" s="22"/>
      <c r="J18" s="22"/>
      <c r="K18" s="22"/>
      <c r="L18" s="22"/>
      <c r="M18" s="22"/>
      <c r="N18" s="22"/>
      <c r="O18" s="22"/>
      <c r="P18" s="22"/>
      <c r="Q18" s="22"/>
      <c r="R18" s="1"/>
      <c r="S18" s="39"/>
      <c r="T18" s="1"/>
      <c r="U18" s="1"/>
      <c r="V18" s="1"/>
      <c r="W18" s="1"/>
      <c r="X18" s="1"/>
      <c r="Y18" s="1"/>
      <c r="Z18" s="1"/>
    </row>
    <row r="19" spans="1:26" ht="15.75" customHeight="1" x14ac:dyDescent="0.2">
      <c r="A19" s="21">
        <f>Kontoplan!B17</f>
        <v>3430</v>
      </c>
      <c r="B19" s="21" t="str">
        <f>Kontoplan!C17</f>
        <v>Grasrotandelen Norsk Tipping</v>
      </c>
      <c r="C19" s="22"/>
      <c r="D19" s="22"/>
      <c r="E19" s="31">
        <f t="shared" si="0"/>
        <v>0</v>
      </c>
      <c r="F19" s="22"/>
      <c r="G19" s="22"/>
      <c r="H19" s="22"/>
      <c r="I19" s="22"/>
      <c r="J19" s="22"/>
      <c r="K19" s="22"/>
      <c r="L19" s="22"/>
      <c r="M19" s="22"/>
      <c r="N19" s="22"/>
      <c r="O19" s="22"/>
      <c r="P19" s="22"/>
      <c r="Q19" s="22"/>
      <c r="R19" s="1"/>
      <c r="S19" s="39"/>
      <c r="T19" s="1"/>
      <c r="U19" s="1"/>
      <c r="V19" s="1"/>
      <c r="W19" s="1"/>
      <c r="X19" s="1"/>
      <c r="Y19" s="1"/>
      <c r="Z19" s="1"/>
    </row>
    <row r="20" spans="1:26" ht="15.75" customHeight="1" x14ac:dyDescent="0.2">
      <c r="A20" s="21">
        <f>Kontoplan!B18</f>
        <v>3900</v>
      </c>
      <c r="B20" s="21" t="str">
        <f>Kontoplan!C18</f>
        <v>Annen driftsrelatert inntekt</v>
      </c>
      <c r="C20" s="22"/>
      <c r="D20" s="22"/>
      <c r="E20" s="31">
        <f t="shared" si="0"/>
        <v>0</v>
      </c>
      <c r="F20" s="22"/>
      <c r="G20" s="22"/>
      <c r="H20" s="22"/>
      <c r="I20" s="22"/>
      <c r="J20" s="22"/>
      <c r="K20" s="22"/>
      <c r="L20" s="22"/>
      <c r="M20" s="22"/>
      <c r="N20" s="22"/>
      <c r="O20" s="22"/>
      <c r="P20" s="22"/>
      <c r="Q20" s="22"/>
      <c r="R20" s="1"/>
      <c r="S20" s="39"/>
      <c r="T20" s="1"/>
      <c r="U20" s="1"/>
      <c r="V20" s="1"/>
      <c r="W20" s="1"/>
      <c r="X20" s="1"/>
      <c r="Y20" s="1"/>
      <c r="Z20" s="1"/>
    </row>
    <row r="21" spans="1:26" ht="15.75" customHeight="1" x14ac:dyDescent="0.2">
      <c r="A21" s="21">
        <f>Kontoplan!B19</f>
        <v>3901</v>
      </c>
      <c r="B21" s="21" t="str">
        <f>Kontoplan!C19</f>
        <v>Internstøtte BI Athletics</v>
      </c>
      <c r="C21" s="22"/>
      <c r="D21" s="22"/>
      <c r="E21" s="31">
        <f t="shared" si="0"/>
        <v>0</v>
      </c>
      <c r="F21" s="22"/>
      <c r="G21" s="22"/>
      <c r="H21" s="22"/>
      <c r="I21" s="22"/>
      <c r="J21" s="22"/>
      <c r="K21" s="22"/>
      <c r="L21" s="22"/>
      <c r="M21" s="22"/>
      <c r="N21" s="22"/>
      <c r="O21" s="22"/>
      <c r="P21" s="22"/>
      <c r="Q21" s="22"/>
      <c r="R21" s="1"/>
      <c r="S21" s="39"/>
      <c r="T21" s="1"/>
      <c r="U21" s="1"/>
      <c r="V21" s="1"/>
      <c r="W21" s="1"/>
      <c r="X21" s="1"/>
      <c r="Y21" s="1"/>
      <c r="Z21" s="1"/>
    </row>
    <row r="22" spans="1:26" ht="15.75" customHeight="1" x14ac:dyDescent="0.2">
      <c r="A22" s="21">
        <f>Kontoplan!B20</f>
        <v>3920</v>
      </c>
      <c r="B22" s="21" t="str">
        <f>Kontoplan!C20</f>
        <v>Medlemskontingent</v>
      </c>
      <c r="C22" s="22"/>
      <c r="D22" s="22"/>
      <c r="E22" s="31">
        <f t="shared" si="0"/>
        <v>0</v>
      </c>
      <c r="F22" s="22"/>
      <c r="G22" s="22"/>
      <c r="H22" s="22"/>
      <c r="I22" s="22"/>
      <c r="J22" s="22"/>
      <c r="K22" s="22"/>
      <c r="L22" s="22"/>
      <c r="M22" s="22"/>
      <c r="N22" s="22"/>
      <c r="O22" s="22"/>
      <c r="P22" s="22"/>
      <c r="Q22" s="22"/>
      <c r="R22" s="1"/>
      <c r="S22" s="39"/>
      <c r="T22" s="1"/>
      <c r="U22" s="1"/>
      <c r="V22" s="1"/>
      <c r="W22" s="1"/>
      <c r="X22" s="1"/>
      <c r="Y22" s="1"/>
      <c r="Z22" s="1"/>
    </row>
    <row r="23" spans="1:26" ht="15.75" customHeight="1" x14ac:dyDescent="0.2">
      <c r="A23" s="21">
        <f>Kontoplan!B21</f>
        <v>3921</v>
      </c>
      <c r="B23" s="21" t="str">
        <f>Kontoplan!C21</f>
        <v>Gruppeavgift</v>
      </c>
      <c r="C23" s="22"/>
      <c r="D23" s="22"/>
      <c r="E23" s="31">
        <f t="shared" si="0"/>
        <v>0</v>
      </c>
      <c r="F23" s="22"/>
      <c r="G23" s="22"/>
      <c r="H23" s="22"/>
      <c r="I23" s="22"/>
      <c r="J23" s="22"/>
      <c r="K23" s="22"/>
      <c r="L23" s="22"/>
      <c r="M23" s="22"/>
      <c r="N23" s="22"/>
      <c r="O23" s="22"/>
      <c r="P23" s="22"/>
      <c r="Q23" s="22"/>
      <c r="R23" s="1"/>
      <c r="S23" s="39"/>
      <c r="T23" s="1"/>
      <c r="U23" s="1"/>
      <c r="V23" s="1"/>
      <c r="W23" s="1"/>
      <c r="X23" s="1"/>
      <c r="Y23" s="1"/>
      <c r="Z23" s="1"/>
    </row>
    <row r="24" spans="1:26" ht="15.75" customHeight="1" x14ac:dyDescent="0.2">
      <c r="A24" s="21">
        <f>Kontoplan!B22</f>
        <v>3930</v>
      </c>
      <c r="B24" s="21" t="str">
        <f>Kontoplan!C22</f>
        <v>Treningsavgift</v>
      </c>
      <c r="C24" s="22"/>
      <c r="D24" s="22"/>
      <c r="E24" s="31">
        <f t="shared" si="0"/>
        <v>0</v>
      </c>
      <c r="F24" s="22"/>
      <c r="G24" s="22"/>
      <c r="H24" s="22"/>
      <c r="I24" s="22"/>
      <c r="J24" s="22"/>
      <c r="K24" s="22"/>
      <c r="L24" s="22"/>
      <c r="M24" s="22"/>
      <c r="N24" s="22"/>
      <c r="O24" s="22"/>
      <c r="P24" s="22"/>
      <c r="Q24" s="22"/>
      <c r="R24" s="1"/>
      <c r="S24" s="39"/>
      <c r="T24" s="1"/>
      <c r="U24" s="1"/>
      <c r="V24" s="1"/>
      <c r="W24" s="1"/>
      <c r="X24" s="1"/>
      <c r="Y24" s="1"/>
      <c r="Z24" s="1"/>
    </row>
    <row r="25" spans="1:26" ht="15.75" customHeight="1" x14ac:dyDescent="0.2">
      <c r="A25" s="21">
        <f>Kontoplan!B23</f>
        <v>3990</v>
      </c>
      <c r="B25" s="21" t="str">
        <f>Kontoplan!C23</f>
        <v>Kontingent fra BI-studenter</v>
      </c>
      <c r="C25" s="22"/>
      <c r="D25" s="22"/>
      <c r="E25" s="31">
        <f t="shared" si="0"/>
        <v>0</v>
      </c>
      <c r="F25" s="22"/>
      <c r="G25" s="22"/>
      <c r="H25" s="22"/>
      <c r="I25" s="22"/>
      <c r="J25" s="22"/>
      <c r="K25" s="22"/>
      <c r="L25" s="22"/>
      <c r="M25" s="22"/>
      <c r="N25" s="22"/>
      <c r="O25" s="22"/>
      <c r="P25" s="22"/>
      <c r="Q25" s="22"/>
      <c r="R25" s="1"/>
      <c r="S25" s="39"/>
      <c r="T25" s="1"/>
      <c r="U25" s="1"/>
      <c r="V25" s="1"/>
      <c r="W25" s="1"/>
      <c r="X25" s="1"/>
      <c r="Y25" s="1"/>
      <c r="Z25" s="1"/>
    </row>
    <row r="26" spans="1:26" ht="15.75" customHeight="1" x14ac:dyDescent="0.2">
      <c r="A26" s="21">
        <f>Kontoplan!B24</f>
        <v>3991</v>
      </c>
      <c r="B26" s="21" t="str">
        <f>Kontoplan!C24</f>
        <v>Støtte fra BISO</v>
      </c>
      <c r="C26" s="22"/>
      <c r="D26" s="22"/>
      <c r="E26" s="31">
        <f t="shared" si="0"/>
        <v>0</v>
      </c>
      <c r="F26" s="22"/>
      <c r="G26" s="22"/>
      <c r="H26" s="22"/>
      <c r="I26" s="22"/>
      <c r="J26" s="22"/>
      <c r="K26" s="22"/>
      <c r="L26" s="22"/>
      <c r="M26" s="22"/>
      <c r="N26" s="22"/>
      <c r="O26" s="22"/>
      <c r="P26" s="22"/>
      <c r="Q26" s="22"/>
      <c r="R26" s="1"/>
      <c r="S26" s="39"/>
      <c r="T26" s="1"/>
      <c r="U26" s="1"/>
      <c r="V26" s="1"/>
      <c r="W26" s="1"/>
      <c r="X26" s="1"/>
      <c r="Y26" s="1"/>
      <c r="Z26" s="1"/>
    </row>
    <row r="27" spans="1:26" ht="15.75" customHeight="1" x14ac:dyDescent="0.2">
      <c r="A27" s="21">
        <f>Kontoplan!B25</f>
        <v>3992</v>
      </c>
      <c r="B27" s="21" t="str">
        <f>Kontoplan!C25</f>
        <v>Støtte fra BI</v>
      </c>
      <c r="C27" s="22"/>
      <c r="D27" s="22"/>
      <c r="E27" s="31">
        <f t="shared" si="0"/>
        <v>0</v>
      </c>
      <c r="F27" s="22"/>
      <c r="G27" s="22"/>
      <c r="H27" s="22"/>
      <c r="I27" s="22"/>
      <c r="J27" s="22"/>
      <c r="K27" s="22"/>
      <c r="L27" s="22"/>
      <c r="M27" s="22"/>
      <c r="N27" s="22"/>
      <c r="O27" s="22"/>
      <c r="P27" s="22"/>
      <c r="Q27" s="22"/>
      <c r="R27" s="1"/>
      <c r="S27" s="39"/>
      <c r="T27" s="1"/>
      <c r="U27" s="1"/>
      <c r="V27" s="1"/>
      <c r="W27" s="1"/>
      <c r="X27" s="1"/>
      <c r="Y27" s="1"/>
      <c r="Z27" s="1"/>
    </row>
    <row r="28" spans="1:26" ht="15.75" customHeight="1" x14ac:dyDescent="0.2">
      <c r="A28" s="21">
        <f>Kontoplan!B26</f>
        <v>3993</v>
      </c>
      <c r="B28" s="21" t="str">
        <f>Kontoplan!C26</f>
        <v>Støtte fra Velferdstinget</v>
      </c>
      <c r="C28" s="22"/>
      <c r="D28" s="22"/>
      <c r="E28" s="31">
        <f t="shared" si="0"/>
        <v>0</v>
      </c>
      <c r="F28" s="22"/>
      <c r="G28" s="22"/>
      <c r="H28" s="22"/>
      <c r="I28" s="22"/>
      <c r="J28" s="22"/>
      <c r="K28" s="22"/>
      <c r="L28" s="22"/>
      <c r="M28" s="22"/>
      <c r="N28" s="22"/>
      <c r="O28" s="22"/>
      <c r="P28" s="22"/>
      <c r="Q28" s="22"/>
      <c r="R28" s="1"/>
      <c r="S28" s="39"/>
      <c r="T28" s="1"/>
      <c r="U28" s="1"/>
      <c r="V28" s="1"/>
      <c r="W28" s="1"/>
      <c r="X28" s="1"/>
      <c r="Y28" s="1"/>
      <c r="Z28" s="1"/>
    </row>
    <row r="29" spans="1:26" ht="15.75" customHeight="1" x14ac:dyDescent="0.2">
      <c r="A29" s="21">
        <f>Kontoplan!B27</f>
        <v>3994</v>
      </c>
      <c r="B29" s="21" t="str">
        <f>Kontoplan!C27</f>
        <v>Støtte fra NSI</v>
      </c>
      <c r="C29" s="22"/>
      <c r="D29" s="22"/>
      <c r="E29" s="31">
        <f t="shared" si="0"/>
        <v>0</v>
      </c>
      <c r="F29" s="22"/>
      <c r="G29" s="22"/>
      <c r="H29" s="22"/>
      <c r="I29" s="22"/>
      <c r="J29" s="22"/>
      <c r="K29" s="22"/>
      <c r="L29" s="22"/>
      <c r="M29" s="22"/>
      <c r="N29" s="22"/>
      <c r="O29" s="22"/>
      <c r="P29" s="22"/>
      <c r="Q29" s="22"/>
      <c r="R29" s="1"/>
      <c r="S29" s="39"/>
      <c r="T29" s="1"/>
      <c r="U29" s="1"/>
      <c r="V29" s="1"/>
      <c r="W29" s="1"/>
      <c r="X29" s="1"/>
      <c r="Y29" s="1"/>
      <c r="Z29" s="1"/>
    </row>
    <row r="30" spans="1:26" ht="15.75" customHeight="1" x14ac:dyDescent="0.2">
      <c r="A30" s="21">
        <f>Kontoplan!B28</f>
        <v>3995</v>
      </c>
      <c r="B30" s="21" t="str">
        <f>Kontoplan!C28</f>
        <v>Annen støtte</v>
      </c>
      <c r="C30" s="22"/>
      <c r="D30" s="22"/>
      <c r="E30" s="31">
        <f t="shared" si="0"/>
        <v>0</v>
      </c>
      <c r="F30" s="22"/>
      <c r="G30" s="22"/>
      <c r="H30" s="22"/>
      <c r="I30" s="22"/>
      <c r="J30" s="22"/>
      <c r="K30" s="22"/>
      <c r="L30" s="22"/>
      <c r="M30" s="22"/>
      <c r="N30" s="22"/>
      <c r="O30" s="22"/>
      <c r="P30" s="22"/>
      <c r="Q30" s="22"/>
      <c r="R30" s="1"/>
      <c r="S30" s="39"/>
      <c r="T30" s="1"/>
      <c r="U30" s="1"/>
      <c r="V30" s="1"/>
      <c r="W30" s="1"/>
      <c r="X30" s="1"/>
      <c r="Y30" s="1"/>
      <c r="Z30" s="1"/>
    </row>
    <row r="31" spans="1:26" ht="15.75" customHeight="1" x14ac:dyDescent="0.2">
      <c r="A31" s="1"/>
      <c r="B31" s="1"/>
      <c r="C31" s="28"/>
      <c r="D31" s="28"/>
      <c r="E31" s="28"/>
      <c r="F31" s="28"/>
      <c r="G31" s="28"/>
      <c r="H31" s="28"/>
      <c r="I31" s="28"/>
      <c r="J31" s="28"/>
      <c r="K31" s="28"/>
      <c r="L31" s="28"/>
      <c r="M31" s="28"/>
      <c r="N31" s="28"/>
      <c r="O31" s="28"/>
      <c r="P31" s="28"/>
      <c r="Q31" s="28"/>
      <c r="R31" s="1"/>
      <c r="S31" s="1"/>
      <c r="T31" s="1"/>
      <c r="U31" s="1"/>
      <c r="V31" s="1"/>
      <c r="W31" s="1"/>
      <c r="X31" s="1"/>
      <c r="Y31" s="1"/>
      <c r="Z31" s="1"/>
    </row>
    <row r="32" spans="1:26" ht="15.75" customHeight="1" x14ac:dyDescent="0.2">
      <c r="A32" s="63" t="s">
        <v>170</v>
      </c>
      <c r="B32" s="61"/>
      <c r="C32" s="30">
        <f t="shared" ref="C32:Q32" si="1">SUM(C13:C31)</f>
        <v>0</v>
      </c>
      <c r="D32" s="30">
        <f t="shared" si="1"/>
        <v>0</v>
      </c>
      <c r="E32" s="31">
        <f t="shared" si="1"/>
        <v>0</v>
      </c>
      <c r="F32" s="30">
        <f t="shared" si="1"/>
        <v>0</v>
      </c>
      <c r="G32" s="30">
        <f t="shared" si="1"/>
        <v>0</v>
      </c>
      <c r="H32" s="30">
        <f t="shared" si="1"/>
        <v>0</v>
      </c>
      <c r="I32" s="30">
        <f t="shared" si="1"/>
        <v>0</v>
      </c>
      <c r="J32" s="30">
        <f t="shared" si="1"/>
        <v>0</v>
      </c>
      <c r="K32" s="30">
        <f t="shared" si="1"/>
        <v>0</v>
      </c>
      <c r="L32" s="30">
        <f t="shared" si="1"/>
        <v>0</v>
      </c>
      <c r="M32" s="30">
        <f t="shared" si="1"/>
        <v>0</v>
      </c>
      <c r="N32" s="30">
        <f t="shared" si="1"/>
        <v>0</v>
      </c>
      <c r="O32" s="30">
        <f t="shared" si="1"/>
        <v>0</v>
      </c>
      <c r="P32" s="30">
        <f t="shared" si="1"/>
        <v>0</v>
      </c>
      <c r="Q32" s="30">
        <f t="shared" si="1"/>
        <v>0</v>
      </c>
      <c r="R32" s="1"/>
      <c r="S32" s="3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5" t="s">
        <v>171</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9" t="s">
        <v>162</v>
      </c>
      <c r="B38" s="19" t="s">
        <v>163</v>
      </c>
      <c r="C38" s="19" t="s">
        <v>164</v>
      </c>
      <c r="D38" s="19" t="s">
        <v>165</v>
      </c>
      <c r="E38" s="20" t="s">
        <v>166</v>
      </c>
      <c r="F38" s="19" t="s">
        <v>177</v>
      </c>
      <c r="G38" s="19" t="s">
        <v>178</v>
      </c>
      <c r="H38" s="19" t="s">
        <v>179</v>
      </c>
      <c r="I38" s="19" t="s">
        <v>180</v>
      </c>
      <c r="J38" s="19" t="s">
        <v>181</v>
      </c>
      <c r="K38" s="19" t="s">
        <v>182</v>
      </c>
      <c r="L38" s="19" t="s">
        <v>183</v>
      </c>
      <c r="M38" s="19" t="s">
        <v>184</v>
      </c>
      <c r="N38" s="19" t="s">
        <v>185</v>
      </c>
      <c r="O38" s="19" t="s">
        <v>186</v>
      </c>
      <c r="P38" s="19" t="s">
        <v>187</v>
      </c>
      <c r="Q38" s="19" t="s">
        <v>188</v>
      </c>
      <c r="R38" s="38"/>
      <c r="S38" s="19" t="s">
        <v>189</v>
      </c>
      <c r="T38" s="1"/>
      <c r="U38" s="1"/>
      <c r="V38" s="1"/>
      <c r="W38" s="1"/>
      <c r="X38" s="1"/>
      <c r="Y38" s="1"/>
      <c r="Z38" s="1"/>
    </row>
    <row r="39" spans="1:26" ht="15.75" customHeight="1" x14ac:dyDescent="0.2">
      <c r="A39" s="21">
        <f>Kontoplan!B29</f>
        <v>5910</v>
      </c>
      <c r="B39" s="21" t="str">
        <f>Kontoplan!C29</f>
        <v>Lunsjkort</v>
      </c>
      <c r="C39" s="22"/>
      <c r="D39" s="22"/>
      <c r="E39" s="31">
        <f t="shared" ref="E39:E70" si="2">SUM(F39:Q39)</f>
        <v>84000</v>
      </c>
      <c r="F39" s="22">
        <v>7000</v>
      </c>
      <c r="G39" s="22">
        <v>7000</v>
      </c>
      <c r="H39" s="22">
        <v>7000</v>
      </c>
      <c r="I39" s="22">
        <v>7000</v>
      </c>
      <c r="J39" s="22">
        <v>7000</v>
      </c>
      <c r="K39" s="22">
        <v>7000</v>
      </c>
      <c r="L39" s="22">
        <v>7000</v>
      </c>
      <c r="M39" s="22">
        <v>7000</v>
      </c>
      <c r="N39" s="22">
        <v>7000</v>
      </c>
      <c r="O39" s="22">
        <v>7000</v>
      </c>
      <c r="P39" s="22">
        <v>7000</v>
      </c>
      <c r="Q39" s="22">
        <v>7000</v>
      </c>
      <c r="R39" s="1"/>
      <c r="S39" s="39"/>
      <c r="T39" s="1"/>
      <c r="U39" s="1"/>
      <c r="V39" s="1"/>
      <c r="W39" s="1"/>
      <c r="X39" s="1"/>
      <c r="Y39" s="1"/>
      <c r="Z39" s="1"/>
    </row>
    <row r="40" spans="1:26" ht="15.75" customHeight="1" x14ac:dyDescent="0.2">
      <c r="A40" s="21">
        <f>Kontoplan!B30</f>
        <v>5995</v>
      </c>
      <c r="B40" s="21" t="str">
        <f>Kontoplan!C30</f>
        <v>Styrekostnader</v>
      </c>
      <c r="C40" s="22"/>
      <c r="D40" s="22"/>
      <c r="E40" s="31">
        <f t="shared" si="2"/>
        <v>0</v>
      </c>
      <c r="F40" s="22">
        <v>0</v>
      </c>
      <c r="G40" s="22">
        <v>0</v>
      </c>
      <c r="H40" s="22">
        <v>0</v>
      </c>
      <c r="I40" s="22">
        <v>0</v>
      </c>
      <c r="J40" s="22">
        <v>0</v>
      </c>
      <c r="K40" s="22">
        <v>0</v>
      </c>
      <c r="L40" s="22">
        <v>0</v>
      </c>
      <c r="M40" s="22">
        <v>0</v>
      </c>
      <c r="N40" s="22">
        <v>0</v>
      </c>
      <c r="O40" s="22">
        <v>0</v>
      </c>
      <c r="P40" s="22">
        <v>0</v>
      </c>
      <c r="Q40" s="22">
        <v>0</v>
      </c>
      <c r="R40" s="1"/>
      <c r="S40" s="39"/>
      <c r="T40" s="1"/>
      <c r="U40" s="1"/>
      <c r="V40" s="1"/>
      <c r="W40" s="1"/>
      <c r="X40" s="1"/>
      <c r="Y40" s="1"/>
      <c r="Z40" s="1"/>
    </row>
    <row r="41" spans="1:26" ht="15.75" customHeight="1" x14ac:dyDescent="0.2">
      <c r="A41" s="21">
        <f>Kontoplan!B31</f>
        <v>6480</v>
      </c>
      <c r="B41" s="21" t="str">
        <f>Kontoplan!C31</f>
        <v>Leiekostnad idrett</v>
      </c>
      <c r="C41" s="22"/>
      <c r="D41" s="22"/>
      <c r="E41" s="31">
        <f t="shared" si="2"/>
        <v>0</v>
      </c>
      <c r="F41" s="22">
        <v>0</v>
      </c>
      <c r="G41" s="22">
        <v>0</v>
      </c>
      <c r="H41" s="22">
        <v>0</v>
      </c>
      <c r="I41" s="22">
        <v>0</v>
      </c>
      <c r="J41" s="22">
        <v>0</v>
      </c>
      <c r="K41" s="22">
        <v>0</v>
      </c>
      <c r="L41" s="22">
        <v>0</v>
      </c>
      <c r="M41" s="22">
        <v>0</v>
      </c>
      <c r="N41" s="22">
        <v>0</v>
      </c>
      <c r="O41" s="22">
        <v>0</v>
      </c>
      <c r="P41" s="22">
        <v>0</v>
      </c>
      <c r="Q41" s="22">
        <v>0</v>
      </c>
      <c r="R41" s="1"/>
      <c r="S41" s="39"/>
      <c r="T41" s="1"/>
      <c r="U41" s="1"/>
      <c r="V41" s="1"/>
      <c r="W41" s="1"/>
      <c r="X41" s="1"/>
      <c r="Y41" s="1"/>
      <c r="Z41" s="1"/>
    </row>
    <row r="42" spans="1:26" ht="15.75" customHeight="1" x14ac:dyDescent="0.2">
      <c r="A42" s="21">
        <f>Kontoplan!B32</f>
        <v>6490</v>
      </c>
      <c r="B42" s="21" t="str">
        <f>Kontoplan!C32</f>
        <v>Leiekostnad annen</v>
      </c>
      <c r="C42" s="22"/>
      <c r="D42" s="22"/>
      <c r="E42" s="31">
        <f t="shared" si="2"/>
        <v>0</v>
      </c>
      <c r="F42" s="22">
        <v>0</v>
      </c>
      <c r="G42" s="22">
        <v>0</v>
      </c>
      <c r="H42" s="22">
        <v>0</v>
      </c>
      <c r="I42" s="22">
        <v>0</v>
      </c>
      <c r="J42" s="22">
        <v>0</v>
      </c>
      <c r="K42" s="22">
        <v>0</v>
      </c>
      <c r="L42" s="22">
        <v>0</v>
      </c>
      <c r="M42" s="22">
        <v>0</v>
      </c>
      <c r="N42" s="22">
        <v>0</v>
      </c>
      <c r="O42" s="22">
        <v>0</v>
      </c>
      <c r="P42" s="22">
        <v>0</v>
      </c>
      <c r="Q42" s="22">
        <v>0</v>
      </c>
      <c r="R42" s="1"/>
      <c r="S42" s="39"/>
      <c r="T42" s="1"/>
      <c r="U42" s="1"/>
      <c r="V42" s="1"/>
      <c r="W42" s="1"/>
      <c r="X42" s="1"/>
      <c r="Y42" s="1"/>
      <c r="Z42" s="1"/>
    </row>
    <row r="43" spans="1:26" ht="15.75" customHeight="1" x14ac:dyDescent="0.2">
      <c r="A43" s="21">
        <f>Kontoplan!B33</f>
        <v>6540</v>
      </c>
      <c r="B43" s="21" t="str">
        <f>Kontoplan!C33</f>
        <v>Idrettsutstyr</v>
      </c>
      <c r="C43" s="22"/>
      <c r="D43" s="22"/>
      <c r="E43" s="31">
        <f t="shared" si="2"/>
        <v>0</v>
      </c>
      <c r="F43" s="22">
        <v>0</v>
      </c>
      <c r="G43" s="22">
        <v>0</v>
      </c>
      <c r="H43" s="22">
        <v>0</v>
      </c>
      <c r="I43" s="22">
        <v>0</v>
      </c>
      <c r="J43" s="22">
        <v>0</v>
      </c>
      <c r="K43" s="22">
        <v>0</v>
      </c>
      <c r="L43" s="22">
        <v>0</v>
      </c>
      <c r="M43" s="22">
        <v>0</v>
      </c>
      <c r="N43" s="22">
        <v>0</v>
      </c>
      <c r="O43" s="22">
        <v>0</v>
      </c>
      <c r="P43" s="22">
        <v>0</v>
      </c>
      <c r="Q43" s="22">
        <v>0</v>
      </c>
      <c r="R43" s="1"/>
      <c r="S43" s="39"/>
      <c r="T43" s="1"/>
      <c r="U43" s="1"/>
      <c r="V43" s="1"/>
      <c r="W43" s="1"/>
      <c r="X43" s="1"/>
      <c r="Y43" s="1"/>
      <c r="Z43" s="1"/>
    </row>
    <row r="44" spans="1:26" ht="15.75" customHeight="1" x14ac:dyDescent="0.2">
      <c r="A44" s="21">
        <f>Kontoplan!B34</f>
        <v>6550</v>
      </c>
      <c r="B44" s="21" t="str">
        <f>Kontoplan!C34</f>
        <v>Driftsmateriale</v>
      </c>
      <c r="C44" s="22"/>
      <c r="D44" s="22"/>
      <c r="E44" s="31">
        <f t="shared" si="2"/>
        <v>0</v>
      </c>
      <c r="F44" s="22">
        <v>0</v>
      </c>
      <c r="G44" s="22">
        <v>0</v>
      </c>
      <c r="H44" s="22">
        <v>0</v>
      </c>
      <c r="I44" s="22">
        <v>0</v>
      </c>
      <c r="J44" s="22">
        <v>0</v>
      </c>
      <c r="K44" s="22">
        <v>0</v>
      </c>
      <c r="L44" s="22">
        <v>0</v>
      </c>
      <c r="M44" s="22">
        <v>0</v>
      </c>
      <c r="N44" s="22">
        <v>0</v>
      </c>
      <c r="O44" s="22">
        <v>0</v>
      </c>
      <c r="P44" s="22">
        <v>0</v>
      </c>
      <c r="Q44" s="22">
        <v>0</v>
      </c>
      <c r="R44" s="1"/>
      <c r="S44" s="39"/>
      <c r="T44" s="1"/>
      <c r="U44" s="1"/>
      <c r="V44" s="1"/>
      <c r="W44" s="1"/>
      <c r="X44" s="1"/>
      <c r="Y44" s="1"/>
      <c r="Z44" s="1"/>
    </row>
    <row r="45" spans="1:26" ht="15.75" customHeight="1" x14ac:dyDescent="0.2">
      <c r="A45" s="21">
        <f>Kontoplan!B35</f>
        <v>6555</v>
      </c>
      <c r="B45" s="21" t="str">
        <f>Kontoplan!C35</f>
        <v>Andre driftskostnader</v>
      </c>
      <c r="C45" s="22"/>
      <c r="D45" s="22"/>
      <c r="E45" s="31">
        <f t="shared" si="2"/>
        <v>0</v>
      </c>
      <c r="F45" s="22">
        <v>0</v>
      </c>
      <c r="G45" s="22">
        <v>0</v>
      </c>
      <c r="H45" s="22">
        <v>0</v>
      </c>
      <c r="I45" s="22">
        <v>0</v>
      </c>
      <c r="J45" s="22">
        <v>0</v>
      </c>
      <c r="K45" s="22">
        <v>0</v>
      </c>
      <c r="L45" s="22">
        <v>0</v>
      </c>
      <c r="M45" s="22">
        <v>0</v>
      </c>
      <c r="N45" s="22">
        <v>0</v>
      </c>
      <c r="O45" s="22">
        <v>0</v>
      </c>
      <c r="P45" s="22">
        <v>0</v>
      </c>
      <c r="Q45" s="22">
        <v>0</v>
      </c>
      <c r="R45" s="1"/>
      <c r="S45" s="39"/>
      <c r="T45" s="1"/>
      <c r="U45" s="1"/>
      <c r="V45" s="1"/>
      <c r="W45" s="1"/>
      <c r="X45" s="1"/>
      <c r="Y45" s="1"/>
      <c r="Z45" s="1"/>
    </row>
    <row r="46" spans="1:26" ht="15.75" customHeight="1" x14ac:dyDescent="0.2">
      <c r="A46" s="21">
        <f>Kontoplan!B36</f>
        <v>6571</v>
      </c>
      <c r="B46" s="21" t="str">
        <f>Kontoplan!C36</f>
        <v>Drakter</v>
      </c>
      <c r="C46" s="22"/>
      <c r="D46" s="22"/>
      <c r="E46" s="31">
        <f t="shared" si="2"/>
        <v>0</v>
      </c>
      <c r="F46" s="22">
        <v>0</v>
      </c>
      <c r="G46" s="22">
        <v>0</v>
      </c>
      <c r="H46" s="22">
        <v>0</v>
      </c>
      <c r="I46" s="22">
        <v>0</v>
      </c>
      <c r="J46" s="22">
        <v>0</v>
      </c>
      <c r="K46" s="22">
        <v>0</v>
      </c>
      <c r="L46" s="22">
        <v>0</v>
      </c>
      <c r="M46" s="22">
        <v>0</v>
      </c>
      <c r="N46" s="22">
        <v>0</v>
      </c>
      <c r="O46" s="22">
        <v>0</v>
      </c>
      <c r="P46" s="22">
        <v>0</v>
      </c>
      <c r="Q46" s="22">
        <v>0</v>
      </c>
      <c r="R46" s="1"/>
      <c r="S46" s="39"/>
      <c r="T46" s="1"/>
      <c r="U46" s="1"/>
      <c r="V46" s="1"/>
      <c r="W46" s="1"/>
      <c r="X46" s="1"/>
      <c r="Y46" s="1"/>
      <c r="Z46" s="1"/>
    </row>
    <row r="47" spans="1:26" ht="15.75" customHeight="1" x14ac:dyDescent="0.2">
      <c r="A47" s="21">
        <f>Kontoplan!B37</f>
        <v>6572</v>
      </c>
      <c r="B47" s="21" t="str">
        <f>Kontoplan!C37</f>
        <v>Annet klær</v>
      </c>
      <c r="C47" s="22"/>
      <c r="D47" s="22"/>
      <c r="E47" s="31">
        <f t="shared" si="2"/>
        <v>0</v>
      </c>
      <c r="F47" s="22">
        <v>0</v>
      </c>
      <c r="G47" s="22">
        <v>0</v>
      </c>
      <c r="H47" s="22">
        <v>0</v>
      </c>
      <c r="I47" s="22"/>
      <c r="J47" s="22">
        <v>0</v>
      </c>
      <c r="K47" s="22">
        <v>0</v>
      </c>
      <c r="L47" s="22">
        <v>0</v>
      </c>
      <c r="M47" s="22">
        <v>0</v>
      </c>
      <c r="N47" s="22">
        <v>0</v>
      </c>
      <c r="O47" s="22"/>
      <c r="P47" s="22">
        <v>0</v>
      </c>
      <c r="Q47" s="22">
        <v>0</v>
      </c>
      <c r="R47" s="1"/>
      <c r="S47" s="39"/>
      <c r="T47" s="1"/>
      <c r="U47" s="1"/>
      <c r="V47" s="1"/>
      <c r="W47" s="1"/>
      <c r="X47" s="1"/>
      <c r="Y47" s="1"/>
      <c r="Z47" s="1"/>
    </row>
    <row r="48" spans="1:26" ht="15.75" customHeight="1" x14ac:dyDescent="0.2">
      <c r="A48" s="21">
        <f>Kontoplan!B38</f>
        <v>6620</v>
      </c>
      <c r="B48" s="21" t="str">
        <f>Kontoplan!C38</f>
        <v>Reparasjon og vedlikehold</v>
      </c>
      <c r="C48" s="22"/>
      <c r="D48" s="22"/>
      <c r="E48" s="31">
        <f t="shared" si="2"/>
        <v>5000</v>
      </c>
      <c r="F48" s="22">
        <v>5000</v>
      </c>
      <c r="G48" s="22"/>
      <c r="H48" s="22"/>
      <c r="I48" s="22"/>
      <c r="J48" s="22"/>
      <c r="K48" s="22"/>
      <c r="L48" s="22"/>
      <c r="M48" s="22"/>
      <c r="N48" s="22"/>
      <c r="O48" s="22"/>
      <c r="P48" s="22"/>
      <c r="Q48" s="22"/>
      <c r="R48" s="1"/>
      <c r="S48" s="39"/>
      <c r="T48" s="1"/>
      <c r="U48" s="1"/>
      <c r="V48" s="1"/>
      <c r="W48" s="1"/>
      <c r="X48" s="1"/>
      <c r="Y48" s="1"/>
      <c r="Z48" s="1"/>
    </row>
    <row r="49" spans="1:26" ht="15.75" customHeight="1" x14ac:dyDescent="0.2">
      <c r="A49" s="21">
        <f>Kontoplan!B39</f>
        <v>6705</v>
      </c>
      <c r="B49" s="21" t="str">
        <f>Kontoplan!C39</f>
        <v>Regnskapshonorar</v>
      </c>
      <c r="C49" s="22"/>
      <c r="D49" s="22"/>
      <c r="E49" s="31">
        <f t="shared" si="2"/>
        <v>0</v>
      </c>
      <c r="F49" s="22"/>
      <c r="G49" s="22"/>
      <c r="H49" s="22"/>
      <c r="I49" s="22"/>
      <c r="J49" s="22"/>
      <c r="K49" s="22"/>
      <c r="L49" s="22"/>
      <c r="M49" s="22"/>
      <c r="N49" s="22"/>
      <c r="O49" s="22"/>
      <c r="P49" s="22"/>
      <c r="Q49" s="22"/>
      <c r="R49" s="1"/>
      <c r="S49" s="39"/>
      <c r="T49" s="1"/>
      <c r="U49" s="1"/>
      <c r="V49" s="1"/>
      <c r="W49" s="1"/>
      <c r="X49" s="1"/>
      <c r="Y49" s="1"/>
      <c r="Z49" s="1"/>
    </row>
    <row r="50" spans="1:26" ht="15.75" customHeight="1" x14ac:dyDescent="0.2">
      <c r="A50" s="21">
        <f>Kontoplan!B40</f>
        <v>6710</v>
      </c>
      <c r="B50" s="21" t="str">
        <f>Kontoplan!C40</f>
        <v>Dommerhonorar</v>
      </c>
      <c r="C50" s="22"/>
      <c r="D50" s="22"/>
      <c r="E50" s="31">
        <f t="shared" si="2"/>
        <v>0</v>
      </c>
      <c r="F50" s="22"/>
      <c r="G50" s="22"/>
      <c r="H50" s="22"/>
      <c r="I50" s="22"/>
      <c r="J50" s="22"/>
      <c r="K50" s="22"/>
      <c r="L50" s="22"/>
      <c r="M50" s="22"/>
      <c r="N50" s="22"/>
      <c r="O50" s="22"/>
      <c r="P50" s="22"/>
      <c r="Q50" s="22"/>
      <c r="R50" s="1"/>
      <c r="S50" s="39"/>
      <c r="T50" s="1"/>
      <c r="U50" s="1"/>
      <c r="V50" s="1"/>
      <c r="W50" s="1"/>
      <c r="X50" s="1"/>
      <c r="Y50" s="1"/>
      <c r="Z50" s="1"/>
    </row>
    <row r="51" spans="1:26" ht="15.75" customHeight="1" x14ac:dyDescent="0.2">
      <c r="A51" s="21">
        <f>Kontoplan!B41</f>
        <v>6711</v>
      </c>
      <c r="B51" s="21" t="str">
        <f>Kontoplan!C41</f>
        <v>Trenerhonorar</v>
      </c>
      <c r="C51" s="22"/>
      <c r="D51" s="22"/>
      <c r="E51" s="31">
        <f t="shared" si="2"/>
        <v>0</v>
      </c>
      <c r="F51" s="22"/>
      <c r="G51" s="22"/>
      <c r="H51" s="22"/>
      <c r="I51" s="22"/>
      <c r="J51" s="22"/>
      <c r="K51" s="22"/>
      <c r="L51" s="22"/>
      <c r="M51" s="22"/>
      <c r="N51" s="22"/>
      <c r="O51" s="22"/>
      <c r="P51" s="22"/>
      <c r="Q51" s="22"/>
      <c r="R51" s="1"/>
      <c r="S51" s="39"/>
      <c r="T51" s="1"/>
      <c r="U51" s="1"/>
      <c r="V51" s="1"/>
      <c r="W51" s="1"/>
      <c r="X51" s="1"/>
      <c r="Y51" s="1"/>
      <c r="Z51" s="1"/>
    </row>
    <row r="52" spans="1:26" ht="15.75" customHeight="1" x14ac:dyDescent="0.2">
      <c r="A52" s="21">
        <f>Kontoplan!B42</f>
        <v>6800</v>
      </c>
      <c r="B52" s="21" t="str">
        <f>Kontoplan!C42</f>
        <v>Kontorrekvisita</v>
      </c>
      <c r="C52" s="22"/>
      <c r="D52" s="22"/>
      <c r="E52" s="31">
        <f t="shared" si="2"/>
        <v>0</v>
      </c>
      <c r="F52" s="22"/>
      <c r="G52" s="22"/>
      <c r="H52" s="22"/>
      <c r="I52" s="22"/>
      <c r="J52" s="22"/>
      <c r="K52" s="22"/>
      <c r="L52" s="22"/>
      <c r="M52" s="22"/>
      <c r="N52" s="22"/>
      <c r="O52" s="22"/>
      <c r="P52" s="22"/>
      <c r="Q52" s="22"/>
      <c r="R52" s="1"/>
      <c r="S52" s="39"/>
      <c r="T52" s="1"/>
      <c r="U52" s="1"/>
      <c r="V52" s="1"/>
      <c r="W52" s="1"/>
      <c r="X52" s="1"/>
      <c r="Y52" s="1"/>
      <c r="Z52" s="1"/>
    </row>
    <row r="53" spans="1:26" ht="15.75" customHeight="1" x14ac:dyDescent="0.2">
      <c r="A53" s="21">
        <f>Kontoplan!B43</f>
        <v>6810</v>
      </c>
      <c r="B53" s="21" t="str">
        <f>Kontoplan!C43</f>
        <v>Datakostnad</v>
      </c>
      <c r="C53" s="22"/>
      <c r="D53" s="22"/>
      <c r="E53" s="31">
        <f t="shared" si="2"/>
        <v>0</v>
      </c>
      <c r="F53" s="22"/>
      <c r="G53" s="22"/>
      <c r="H53" s="22"/>
      <c r="I53" s="22"/>
      <c r="J53" s="22"/>
      <c r="K53" s="22"/>
      <c r="L53" s="22"/>
      <c r="M53" s="22"/>
      <c r="N53" s="22"/>
      <c r="O53" s="22"/>
      <c r="P53" s="22"/>
      <c r="Q53" s="22"/>
      <c r="R53" s="1"/>
      <c r="S53" s="39"/>
      <c r="T53" s="1"/>
      <c r="U53" s="1"/>
      <c r="V53" s="1"/>
      <c r="W53" s="1"/>
      <c r="X53" s="1"/>
      <c r="Y53" s="1"/>
      <c r="Z53" s="1"/>
    </row>
    <row r="54" spans="1:26" ht="15.75" customHeight="1" x14ac:dyDescent="0.2">
      <c r="A54" s="21">
        <f>Kontoplan!B44</f>
        <v>6860</v>
      </c>
      <c r="B54" s="21" t="str">
        <f>Kontoplan!C44</f>
        <v>Møte, kurs, oppdatering o.l</v>
      </c>
      <c r="C54" s="22"/>
      <c r="D54" s="22"/>
      <c r="E54" s="31">
        <f t="shared" si="2"/>
        <v>0</v>
      </c>
      <c r="F54" s="22"/>
      <c r="G54" s="22">
        <v>0</v>
      </c>
      <c r="H54" s="22"/>
      <c r="I54" s="22">
        <v>0</v>
      </c>
      <c r="J54" s="22">
        <v>0</v>
      </c>
      <c r="K54" s="22">
        <v>0</v>
      </c>
      <c r="L54" s="22">
        <v>0</v>
      </c>
      <c r="M54" s="22"/>
      <c r="N54" s="22">
        <v>0</v>
      </c>
      <c r="O54" s="22">
        <v>0</v>
      </c>
      <c r="P54" s="22">
        <v>0</v>
      </c>
      <c r="Q54" s="22">
        <v>0</v>
      </c>
      <c r="R54" s="1"/>
      <c r="S54" s="39"/>
      <c r="T54" s="1"/>
      <c r="U54" s="1"/>
      <c r="V54" s="1"/>
      <c r="W54" s="1"/>
      <c r="X54" s="1"/>
      <c r="Y54" s="1"/>
      <c r="Z54" s="1"/>
    </row>
    <row r="55" spans="1:26" ht="15.75" customHeight="1" x14ac:dyDescent="0.2">
      <c r="A55" s="21">
        <f>Kontoplan!B45</f>
        <v>6900</v>
      </c>
      <c r="B55" s="21" t="str">
        <f>Kontoplan!C45</f>
        <v>Mobil</v>
      </c>
      <c r="C55" s="22"/>
      <c r="D55" s="22"/>
      <c r="E55" s="31">
        <f t="shared" si="2"/>
        <v>60000</v>
      </c>
      <c r="F55" s="22">
        <v>5000</v>
      </c>
      <c r="G55" s="22">
        <v>5000</v>
      </c>
      <c r="H55" s="22">
        <v>5000</v>
      </c>
      <c r="I55" s="22">
        <v>5000</v>
      </c>
      <c r="J55" s="22">
        <v>5000</v>
      </c>
      <c r="K55" s="22">
        <v>5000</v>
      </c>
      <c r="L55" s="22">
        <v>5000</v>
      </c>
      <c r="M55" s="22">
        <v>5000</v>
      </c>
      <c r="N55" s="22">
        <v>5000</v>
      </c>
      <c r="O55" s="22">
        <v>5000</v>
      </c>
      <c r="P55" s="22">
        <v>5000</v>
      </c>
      <c r="Q55" s="22">
        <v>5000</v>
      </c>
      <c r="R55" s="1"/>
      <c r="S55" s="39"/>
      <c r="T55" s="1"/>
      <c r="U55" s="1"/>
      <c r="V55" s="1"/>
      <c r="W55" s="1"/>
      <c r="X55" s="1"/>
      <c r="Y55" s="1"/>
      <c r="Z55" s="1"/>
    </row>
    <row r="56" spans="1:26" ht="15.75" customHeight="1" x14ac:dyDescent="0.2">
      <c r="A56" s="21">
        <f>Kontoplan!B46</f>
        <v>7140</v>
      </c>
      <c r="B56" s="21" t="str">
        <f>Kontoplan!C46</f>
        <v>Reisekostnad idrett</v>
      </c>
      <c r="C56" s="22"/>
      <c r="D56" s="22"/>
      <c r="E56" s="31">
        <f t="shared" si="2"/>
        <v>0</v>
      </c>
      <c r="F56" s="22"/>
      <c r="G56" s="22"/>
      <c r="H56" s="22"/>
      <c r="I56" s="22"/>
      <c r="J56" s="22"/>
      <c r="K56" s="22"/>
      <c r="L56" s="22"/>
      <c r="M56" s="22"/>
      <c r="N56" s="22"/>
      <c r="O56" s="22"/>
      <c r="P56" s="22"/>
      <c r="Q56" s="22"/>
      <c r="R56" s="1"/>
      <c r="S56" s="39"/>
      <c r="T56" s="1"/>
      <c r="U56" s="1"/>
      <c r="V56" s="1"/>
      <c r="W56" s="1"/>
      <c r="X56" s="1"/>
      <c r="Y56" s="1"/>
      <c r="Z56" s="1"/>
    </row>
    <row r="57" spans="1:26" ht="15.75" customHeight="1" x14ac:dyDescent="0.2">
      <c r="A57" s="21">
        <f>Kontoplan!B47</f>
        <v>7141</v>
      </c>
      <c r="B57" s="21" t="str">
        <f>Kontoplan!C47</f>
        <v>Reisekostnad annet</v>
      </c>
      <c r="C57" s="22"/>
      <c r="D57" s="22"/>
      <c r="E57" s="31">
        <f t="shared" si="2"/>
        <v>0</v>
      </c>
      <c r="F57" s="22"/>
      <c r="G57" s="22"/>
      <c r="H57" s="22"/>
      <c r="I57" s="22"/>
      <c r="J57" s="22"/>
      <c r="K57" s="22"/>
      <c r="L57" s="22"/>
      <c r="M57" s="22"/>
      <c r="N57" s="22"/>
      <c r="O57" s="22"/>
      <c r="P57" s="22"/>
      <c r="Q57" s="22"/>
      <c r="R57" s="1"/>
      <c r="S57" s="39"/>
      <c r="T57" s="1"/>
      <c r="U57" s="1"/>
      <c r="V57" s="1"/>
      <c r="W57" s="1"/>
      <c r="X57" s="1"/>
      <c r="Y57" s="1"/>
      <c r="Z57" s="1"/>
    </row>
    <row r="58" spans="1:26" ht="15.75" customHeight="1" x14ac:dyDescent="0.2">
      <c r="A58" s="21">
        <f>Kontoplan!B48</f>
        <v>7310</v>
      </c>
      <c r="B58" s="21" t="str">
        <f>Kontoplan!C48</f>
        <v>Arrangement, idrett</v>
      </c>
      <c r="C58" s="22"/>
      <c r="D58" s="22"/>
      <c r="E58" s="31">
        <f t="shared" si="2"/>
        <v>12000</v>
      </c>
      <c r="F58" s="22">
        <v>0</v>
      </c>
      <c r="G58" s="22">
        <v>12000</v>
      </c>
      <c r="H58" s="22"/>
      <c r="I58" s="22">
        <v>0</v>
      </c>
      <c r="J58" s="22">
        <v>0</v>
      </c>
      <c r="K58" s="22">
        <v>0</v>
      </c>
      <c r="L58" s="22">
        <v>0</v>
      </c>
      <c r="M58" s="22">
        <v>0</v>
      </c>
      <c r="N58" s="22">
        <v>0</v>
      </c>
      <c r="O58" s="22"/>
      <c r="P58" s="22"/>
      <c r="Q58" s="22">
        <v>0</v>
      </c>
      <c r="R58" s="1"/>
      <c r="S58" s="39"/>
      <c r="T58" s="1"/>
      <c r="U58" s="1"/>
      <c r="V58" s="1"/>
      <c r="W58" s="1"/>
      <c r="X58" s="1"/>
      <c r="Y58" s="1"/>
      <c r="Z58" s="1"/>
    </row>
    <row r="59" spans="1:26" ht="15.75" customHeight="1" x14ac:dyDescent="0.2">
      <c r="A59" s="21">
        <f>Kontoplan!B49</f>
        <v>7315</v>
      </c>
      <c r="B59" s="21" t="str">
        <f>Kontoplan!C49</f>
        <v>Arrangement, ikke idrett</v>
      </c>
      <c r="C59" s="22"/>
      <c r="D59" s="22"/>
      <c r="E59" s="31">
        <f t="shared" si="2"/>
        <v>24600</v>
      </c>
      <c r="F59" s="22">
        <v>5600</v>
      </c>
      <c r="G59" s="22"/>
      <c r="H59" s="22">
        <v>0</v>
      </c>
      <c r="I59" s="22">
        <v>0</v>
      </c>
      <c r="J59" s="22">
        <v>0</v>
      </c>
      <c r="K59" s="22">
        <v>13000</v>
      </c>
      <c r="L59" s="22">
        <v>0</v>
      </c>
      <c r="M59" s="22">
        <v>0</v>
      </c>
      <c r="N59" s="22">
        <v>0</v>
      </c>
      <c r="O59" s="22"/>
      <c r="P59" s="22"/>
      <c r="Q59" s="22">
        <v>6000</v>
      </c>
      <c r="R59" s="1"/>
      <c r="S59" s="39"/>
      <c r="T59" s="1"/>
      <c r="U59" s="1"/>
      <c r="V59" s="1"/>
      <c r="W59" s="1"/>
      <c r="X59" s="1"/>
      <c r="Y59" s="1"/>
      <c r="Z59" s="1"/>
    </row>
    <row r="60" spans="1:26" ht="15.75" customHeight="1" x14ac:dyDescent="0.2">
      <c r="A60" s="21">
        <f>Kontoplan!B50</f>
        <v>7320</v>
      </c>
      <c r="B60" s="21" t="str">
        <f>Kontoplan!C50</f>
        <v>Markedsføring</v>
      </c>
      <c r="C60" s="22"/>
      <c r="D60" s="22"/>
      <c r="E60" s="31">
        <f t="shared" si="2"/>
        <v>0</v>
      </c>
      <c r="F60" s="22"/>
      <c r="G60" s="22"/>
      <c r="H60" s="22"/>
      <c r="I60" s="22"/>
      <c r="J60" s="22"/>
      <c r="K60" s="22"/>
      <c r="L60" s="22"/>
      <c r="M60" s="22"/>
      <c r="N60" s="22"/>
      <c r="O60" s="22"/>
      <c r="P60" s="22"/>
      <c r="Q60" s="22"/>
      <c r="R60" s="1"/>
      <c r="S60" s="39"/>
      <c r="T60" s="1"/>
      <c r="U60" s="1"/>
      <c r="V60" s="1"/>
      <c r="W60" s="1"/>
      <c r="X60" s="1"/>
      <c r="Y60" s="1"/>
      <c r="Z60" s="1"/>
    </row>
    <row r="61" spans="1:26" ht="15.75" customHeight="1" x14ac:dyDescent="0.2">
      <c r="A61" s="21">
        <f>Kontoplan!B51</f>
        <v>7350</v>
      </c>
      <c r="B61" s="21" t="str">
        <f>Kontoplan!C51</f>
        <v>Representasjon</v>
      </c>
      <c r="C61" s="22"/>
      <c r="D61" s="22"/>
      <c r="E61" s="31">
        <f t="shared" si="2"/>
        <v>0</v>
      </c>
      <c r="F61" s="22"/>
      <c r="G61" s="22"/>
      <c r="H61" s="22"/>
      <c r="I61" s="22"/>
      <c r="J61" s="22"/>
      <c r="K61" s="22"/>
      <c r="L61" s="22"/>
      <c r="M61" s="22"/>
      <c r="N61" s="22"/>
      <c r="O61" s="22"/>
      <c r="P61" s="22"/>
      <c r="Q61" s="22"/>
      <c r="R61" s="1"/>
      <c r="S61" s="39"/>
      <c r="T61" s="1"/>
      <c r="U61" s="1"/>
      <c r="V61" s="1"/>
      <c r="W61" s="1"/>
      <c r="X61" s="1"/>
      <c r="Y61" s="1"/>
      <c r="Z61" s="1"/>
    </row>
    <row r="62" spans="1:26" ht="15.75" customHeight="1" x14ac:dyDescent="0.2">
      <c r="A62" s="21">
        <f>Kontoplan!B52</f>
        <v>7401</v>
      </c>
      <c r="B62" s="21" t="str">
        <f>Kontoplan!C52</f>
        <v>Bot</v>
      </c>
      <c r="C62" s="22"/>
      <c r="D62" s="22"/>
      <c r="E62" s="31">
        <f t="shared" si="2"/>
        <v>0</v>
      </c>
      <c r="F62" s="22"/>
      <c r="G62" s="22"/>
      <c r="H62" s="22"/>
      <c r="I62" s="22"/>
      <c r="J62" s="22"/>
      <c r="K62" s="22"/>
      <c r="L62" s="22"/>
      <c r="M62" s="22"/>
      <c r="N62" s="22"/>
      <c r="O62" s="22"/>
      <c r="P62" s="22"/>
      <c r="Q62" s="22"/>
      <c r="R62" s="1"/>
      <c r="S62" s="39"/>
      <c r="T62" s="1"/>
      <c r="U62" s="1"/>
      <c r="V62" s="1"/>
      <c r="W62" s="1"/>
      <c r="X62" s="1"/>
      <c r="Y62" s="1"/>
      <c r="Z62" s="1"/>
    </row>
    <row r="63" spans="1:26" ht="15.75" customHeight="1" x14ac:dyDescent="0.2">
      <c r="A63" s="21">
        <f>Kontoplan!B53</f>
        <v>7410</v>
      </c>
      <c r="B63" s="21" t="str">
        <f>Kontoplan!C53</f>
        <v>Kontingent</v>
      </c>
      <c r="C63" s="22"/>
      <c r="D63" s="22"/>
      <c r="E63" s="31">
        <f t="shared" si="2"/>
        <v>0</v>
      </c>
      <c r="F63" s="22"/>
      <c r="G63" s="22"/>
      <c r="H63" s="22"/>
      <c r="I63" s="22"/>
      <c r="J63" s="22"/>
      <c r="K63" s="22"/>
      <c r="L63" s="22"/>
      <c r="M63" s="22"/>
      <c r="N63" s="22"/>
      <c r="O63" s="22"/>
      <c r="P63" s="22"/>
      <c r="Q63" s="22"/>
      <c r="R63" s="1"/>
      <c r="S63" s="39"/>
      <c r="T63" s="1"/>
      <c r="U63" s="1"/>
      <c r="V63" s="1"/>
      <c r="W63" s="1"/>
      <c r="X63" s="1"/>
      <c r="Y63" s="1"/>
      <c r="Z63" s="1"/>
    </row>
    <row r="64" spans="1:26" ht="15.75" customHeight="1" x14ac:dyDescent="0.2">
      <c r="A64" s="21">
        <f>Kontoplan!B54</f>
        <v>7430</v>
      </c>
      <c r="B64" s="21" t="str">
        <f>Kontoplan!C54</f>
        <v>Gave</v>
      </c>
      <c r="C64" s="22"/>
      <c r="D64" s="22"/>
      <c r="E64" s="31">
        <f t="shared" si="2"/>
        <v>0</v>
      </c>
      <c r="F64" s="22"/>
      <c r="G64" s="22"/>
      <c r="H64" s="22"/>
      <c r="I64" s="22"/>
      <c r="J64" s="22"/>
      <c r="K64" s="22"/>
      <c r="L64" s="22"/>
      <c r="M64" s="22"/>
      <c r="N64" s="22"/>
      <c r="O64" s="22"/>
      <c r="P64" s="22"/>
      <c r="Q64" s="22"/>
      <c r="R64" s="1"/>
      <c r="S64" s="39"/>
      <c r="T64" s="1"/>
      <c r="U64" s="1"/>
      <c r="V64" s="1"/>
      <c r="W64" s="1"/>
      <c r="X64" s="1"/>
      <c r="Y64" s="1"/>
      <c r="Z64" s="1"/>
    </row>
    <row r="65" spans="1:26" ht="15.75" customHeight="1" x14ac:dyDescent="0.2">
      <c r="A65" s="21">
        <f>Kontoplan!B55</f>
        <v>7500</v>
      </c>
      <c r="B65" s="21" t="str">
        <f>Kontoplan!C55</f>
        <v>Forsikringspremie</v>
      </c>
      <c r="C65" s="22"/>
      <c r="D65" s="22"/>
      <c r="E65" s="31">
        <f t="shared" si="2"/>
        <v>0</v>
      </c>
      <c r="F65" s="22"/>
      <c r="G65" s="22"/>
      <c r="H65" s="22"/>
      <c r="I65" s="22"/>
      <c r="J65" s="22"/>
      <c r="K65" s="22"/>
      <c r="L65" s="22"/>
      <c r="M65" s="22"/>
      <c r="N65" s="22"/>
      <c r="O65" s="22"/>
      <c r="P65" s="22"/>
      <c r="Q65" s="22"/>
      <c r="R65" s="1"/>
      <c r="S65" s="39"/>
      <c r="T65" s="1"/>
      <c r="U65" s="1"/>
      <c r="V65" s="1"/>
      <c r="W65" s="1"/>
      <c r="X65" s="1"/>
      <c r="Y65" s="1"/>
      <c r="Z65" s="1"/>
    </row>
    <row r="66" spans="1:26" ht="15.75" customHeight="1" x14ac:dyDescent="0.2">
      <c r="A66" s="21">
        <f>Kontoplan!B56</f>
        <v>7770</v>
      </c>
      <c r="B66" s="21" t="str">
        <f>Kontoplan!C56</f>
        <v>Bank og kortgebyr</v>
      </c>
      <c r="C66" s="22"/>
      <c r="D66" s="22"/>
      <c r="E66" s="31">
        <f t="shared" si="2"/>
        <v>0</v>
      </c>
      <c r="F66" s="22"/>
      <c r="G66" s="22"/>
      <c r="H66" s="22"/>
      <c r="I66" s="22"/>
      <c r="J66" s="22"/>
      <c r="K66" s="22"/>
      <c r="L66" s="22"/>
      <c r="M66" s="22"/>
      <c r="N66" s="22"/>
      <c r="O66" s="22"/>
      <c r="P66" s="22"/>
      <c r="Q66" s="22"/>
      <c r="R66" s="1"/>
      <c r="S66" s="39"/>
      <c r="T66" s="1"/>
      <c r="U66" s="1"/>
      <c r="V66" s="1"/>
      <c r="W66" s="1"/>
      <c r="X66" s="1"/>
      <c r="Y66" s="1"/>
      <c r="Z66" s="1"/>
    </row>
    <row r="67" spans="1:26" ht="15.75" customHeight="1" x14ac:dyDescent="0.2">
      <c r="A67" s="21">
        <f>Kontoplan!B57</f>
        <v>7791</v>
      </c>
      <c r="B67" s="21" t="str">
        <f>Kontoplan!C57</f>
        <v>Internstøtte grupper</v>
      </c>
      <c r="C67" s="22"/>
      <c r="D67" s="22"/>
      <c r="E67" s="31">
        <f t="shared" si="2"/>
        <v>0</v>
      </c>
      <c r="F67" s="22"/>
      <c r="G67" s="22"/>
      <c r="H67" s="22"/>
      <c r="I67" s="22"/>
      <c r="J67" s="22"/>
      <c r="K67" s="22"/>
      <c r="L67" s="22"/>
      <c r="M67" s="22"/>
      <c r="N67" s="22"/>
      <c r="O67" s="22"/>
      <c r="P67" s="22"/>
      <c r="Q67" s="22"/>
      <c r="R67" s="1"/>
      <c r="S67" s="39"/>
      <c r="T67" s="1"/>
      <c r="U67" s="1"/>
      <c r="V67" s="1"/>
      <c r="W67" s="1"/>
      <c r="X67" s="1"/>
      <c r="Y67" s="1"/>
      <c r="Z67" s="1"/>
    </row>
    <row r="68" spans="1:26" ht="15.75" customHeight="1" x14ac:dyDescent="0.2">
      <c r="A68" s="21">
        <f>Kontoplan!B58</f>
        <v>8050</v>
      </c>
      <c r="B68" s="21" t="str">
        <f>Kontoplan!C58</f>
        <v>Annen renteinntekt</v>
      </c>
      <c r="C68" s="22"/>
      <c r="D68" s="22"/>
      <c r="E68" s="31">
        <f t="shared" si="2"/>
        <v>0</v>
      </c>
      <c r="F68" s="22"/>
      <c r="G68" s="22"/>
      <c r="H68" s="22"/>
      <c r="I68" s="22"/>
      <c r="J68" s="22"/>
      <c r="K68" s="22"/>
      <c r="L68" s="22"/>
      <c r="M68" s="22"/>
      <c r="N68" s="22"/>
      <c r="O68" s="22"/>
      <c r="P68" s="22"/>
      <c r="Q68" s="22"/>
      <c r="R68" s="1"/>
      <c r="S68" s="39"/>
      <c r="T68" s="1"/>
      <c r="U68" s="1"/>
      <c r="V68" s="1"/>
      <c r="W68" s="1"/>
      <c r="X68" s="1"/>
      <c r="Y68" s="1"/>
      <c r="Z68" s="1"/>
    </row>
    <row r="69" spans="1:26" ht="15.75" customHeight="1" x14ac:dyDescent="0.2">
      <c r="A69" s="21">
        <f>Kontoplan!B59</f>
        <v>8150</v>
      </c>
      <c r="B69" s="21" t="str">
        <f>Kontoplan!C59</f>
        <v>Annen rentekostnad</v>
      </c>
      <c r="C69" s="22"/>
      <c r="D69" s="22"/>
      <c r="E69" s="31">
        <f t="shared" si="2"/>
        <v>0</v>
      </c>
      <c r="F69" s="22"/>
      <c r="G69" s="22"/>
      <c r="H69" s="22"/>
      <c r="I69" s="22"/>
      <c r="J69" s="22"/>
      <c r="K69" s="22"/>
      <c r="L69" s="22"/>
      <c r="M69" s="22"/>
      <c r="N69" s="22"/>
      <c r="O69" s="22"/>
      <c r="P69" s="22"/>
      <c r="Q69" s="22"/>
      <c r="R69" s="1"/>
      <c r="S69" s="39"/>
      <c r="T69" s="1"/>
      <c r="U69" s="1"/>
      <c r="V69" s="1"/>
      <c r="W69" s="1"/>
      <c r="X69" s="1"/>
      <c r="Y69" s="1"/>
      <c r="Z69" s="1"/>
    </row>
    <row r="70" spans="1:26" ht="15.75" customHeight="1" x14ac:dyDescent="0.2">
      <c r="A70" s="21">
        <f>Kontoplan!B60</f>
        <v>8170</v>
      </c>
      <c r="B70" s="21" t="str">
        <f>Kontoplan!C60</f>
        <v>Annen finanskostnad</v>
      </c>
      <c r="C70" s="22"/>
      <c r="D70" s="22"/>
      <c r="E70" s="31">
        <f t="shared" si="2"/>
        <v>0</v>
      </c>
      <c r="F70" s="22"/>
      <c r="G70" s="22"/>
      <c r="H70" s="22"/>
      <c r="I70" s="22"/>
      <c r="J70" s="22"/>
      <c r="K70" s="22"/>
      <c r="L70" s="22"/>
      <c r="M70" s="22"/>
      <c r="N70" s="22"/>
      <c r="O70" s="22"/>
      <c r="P70" s="22"/>
      <c r="Q70" s="22"/>
      <c r="R70" s="1"/>
      <c r="S70" s="39"/>
      <c r="T70" s="1"/>
      <c r="U70" s="1"/>
      <c r="V70" s="1"/>
      <c r="W70" s="1"/>
      <c r="X70" s="1"/>
      <c r="Y70" s="1"/>
      <c r="Z70" s="1"/>
    </row>
    <row r="71" spans="1:26" ht="15.75" customHeight="1" x14ac:dyDescent="0.2">
      <c r="A71" s="1"/>
      <c r="B71" s="1"/>
      <c r="C71" s="28"/>
      <c r="D71" s="28"/>
      <c r="E71" s="28"/>
      <c r="F71" s="28"/>
      <c r="G71" s="28"/>
      <c r="H71" s="28"/>
      <c r="I71" s="28"/>
      <c r="J71" s="28"/>
      <c r="K71" s="28"/>
      <c r="L71" s="28"/>
      <c r="M71" s="28"/>
      <c r="N71" s="28"/>
      <c r="O71" s="28"/>
      <c r="P71" s="28"/>
      <c r="Q71" s="28"/>
      <c r="R71" s="1"/>
      <c r="S71" s="1"/>
      <c r="T71" s="1"/>
      <c r="U71" s="1"/>
      <c r="V71" s="1"/>
      <c r="W71" s="1"/>
      <c r="X71" s="1"/>
      <c r="Y71" s="1"/>
      <c r="Z71" s="1"/>
    </row>
    <row r="72" spans="1:26" ht="15.75" customHeight="1" x14ac:dyDescent="0.2">
      <c r="A72" s="63" t="s">
        <v>172</v>
      </c>
      <c r="B72" s="61"/>
      <c r="C72" s="30">
        <f t="shared" ref="C72:Q72" si="3">SUM(C39:C71)</f>
        <v>0</v>
      </c>
      <c r="D72" s="30">
        <f t="shared" si="3"/>
        <v>0</v>
      </c>
      <c r="E72" s="31">
        <f t="shared" si="3"/>
        <v>185600</v>
      </c>
      <c r="F72" s="30">
        <f t="shared" si="3"/>
        <v>22600</v>
      </c>
      <c r="G72" s="30">
        <f t="shared" si="3"/>
        <v>24000</v>
      </c>
      <c r="H72" s="30">
        <f t="shared" si="3"/>
        <v>12000</v>
      </c>
      <c r="I72" s="30">
        <f t="shared" si="3"/>
        <v>12000</v>
      </c>
      <c r="J72" s="30">
        <f t="shared" si="3"/>
        <v>12000</v>
      </c>
      <c r="K72" s="30">
        <f t="shared" si="3"/>
        <v>25000</v>
      </c>
      <c r="L72" s="30">
        <f t="shared" si="3"/>
        <v>12000</v>
      </c>
      <c r="M72" s="30">
        <f t="shared" si="3"/>
        <v>12000</v>
      </c>
      <c r="N72" s="30">
        <f t="shared" si="3"/>
        <v>12000</v>
      </c>
      <c r="O72" s="30">
        <f t="shared" si="3"/>
        <v>12000</v>
      </c>
      <c r="P72" s="30">
        <f t="shared" si="3"/>
        <v>12000</v>
      </c>
      <c r="Q72" s="30">
        <f t="shared" si="3"/>
        <v>18000</v>
      </c>
      <c r="R72" s="1"/>
      <c r="S72" s="3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3" t="s">
        <v>173</v>
      </c>
      <c r="B74" s="61"/>
      <c r="C74" s="30">
        <f t="shared" ref="C74:Q74" si="4">C32+C72</f>
        <v>0</v>
      </c>
      <c r="D74" s="30">
        <f t="shared" si="4"/>
        <v>0</v>
      </c>
      <c r="E74" s="31">
        <f t="shared" si="4"/>
        <v>185600</v>
      </c>
      <c r="F74" s="30">
        <f t="shared" si="4"/>
        <v>22600</v>
      </c>
      <c r="G74" s="30">
        <f t="shared" si="4"/>
        <v>24000</v>
      </c>
      <c r="H74" s="30">
        <f t="shared" si="4"/>
        <v>12000</v>
      </c>
      <c r="I74" s="30">
        <f t="shared" si="4"/>
        <v>12000</v>
      </c>
      <c r="J74" s="30">
        <f t="shared" si="4"/>
        <v>12000</v>
      </c>
      <c r="K74" s="30">
        <f t="shared" si="4"/>
        <v>25000</v>
      </c>
      <c r="L74" s="30">
        <f t="shared" si="4"/>
        <v>12000</v>
      </c>
      <c r="M74" s="30">
        <f t="shared" si="4"/>
        <v>12000</v>
      </c>
      <c r="N74" s="30">
        <f t="shared" si="4"/>
        <v>12000</v>
      </c>
      <c r="O74" s="30">
        <f t="shared" si="4"/>
        <v>12000</v>
      </c>
      <c r="P74" s="30">
        <f t="shared" si="4"/>
        <v>12000</v>
      </c>
      <c r="Q74" s="30">
        <f t="shared" si="4"/>
        <v>18000</v>
      </c>
      <c r="R74" s="1"/>
      <c r="S74" s="3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pane xSplit="2" ySplit="8" topLeftCell="C9" activePane="bottomRight" state="frozen"/>
      <selection pane="topRight" activeCell="C1" sqref="C1"/>
      <selection pane="bottomLeft" activeCell="A9" sqref="A9"/>
      <selection pane="bottomRight" activeCell="C9" sqref="C9"/>
    </sheetView>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176</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6"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6" x14ac:dyDescent="0.2">
      <c r="A7" s="67" t="s">
        <v>126</v>
      </c>
      <c r="B7" s="55"/>
      <c r="C7" s="55"/>
      <c r="D7" s="55"/>
      <c r="E7" s="55"/>
      <c r="F7" s="55"/>
      <c r="G7" s="55"/>
      <c r="H7" s="55"/>
      <c r="I7" s="55"/>
      <c r="J7" s="55"/>
      <c r="K7" s="55"/>
      <c r="L7" s="55"/>
      <c r="M7" s="55"/>
      <c r="N7" s="55"/>
      <c r="O7" s="55"/>
      <c r="P7" s="55"/>
      <c r="Q7" s="55"/>
      <c r="R7" s="55"/>
      <c r="S7" s="55"/>
      <c r="T7" s="1"/>
      <c r="U7" s="1"/>
      <c r="V7" s="1"/>
      <c r="W7" s="1"/>
      <c r="X7" s="1"/>
      <c r="Y7" s="1"/>
      <c r="Z7" s="1"/>
    </row>
    <row r="8" spans="1:26" ht="24" x14ac:dyDescent="0.2">
      <c r="A8" s="68" t="str">
        <f ca="1">MID(CELL("filename",A1),FIND("]",CELL("filename",A1))+1,255)</f>
        <v>Amerikansk Fotball</v>
      </c>
      <c r="B8" s="55"/>
      <c r="C8" s="55"/>
      <c r="D8" s="55"/>
      <c r="E8" s="55"/>
      <c r="F8" s="55"/>
      <c r="G8" s="55"/>
      <c r="H8" s="55"/>
      <c r="I8" s="55"/>
      <c r="J8" s="55"/>
      <c r="K8" s="55"/>
      <c r="L8" s="55"/>
      <c r="M8" s="55"/>
      <c r="N8" s="55"/>
      <c r="O8" s="55"/>
      <c r="P8" s="55"/>
      <c r="Q8" s="55"/>
      <c r="R8" s="55"/>
      <c r="S8" s="55"/>
      <c r="T8" s="1"/>
      <c r="U8" s="1"/>
      <c r="V8" s="1"/>
      <c r="W8" s="1"/>
      <c r="X8" s="1"/>
      <c r="Y8" s="1"/>
      <c r="Z8" s="1"/>
    </row>
    <row r="9" spans="1:26" ht="16" x14ac:dyDescent="0.2">
      <c r="A9" s="1"/>
      <c r="B9" s="1"/>
      <c r="C9" s="1"/>
      <c r="D9" s="1"/>
      <c r="E9" s="1"/>
      <c r="F9" s="1"/>
      <c r="G9" s="1"/>
      <c r="H9" s="1"/>
      <c r="I9" s="1"/>
      <c r="J9" s="1"/>
      <c r="K9" s="1"/>
      <c r="L9" s="1"/>
      <c r="M9" s="1"/>
      <c r="N9" s="1"/>
      <c r="O9" s="1"/>
      <c r="P9" s="1"/>
      <c r="Q9" s="1"/>
      <c r="R9" s="1"/>
      <c r="S9" s="1"/>
      <c r="T9" s="1"/>
      <c r="U9" s="1"/>
      <c r="V9" s="1"/>
      <c r="W9" s="1"/>
      <c r="X9" s="1"/>
      <c r="Y9" s="1"/>
      <c r="Z9" s="1"/>
    </row>
    <row r="10" spans="1:26" ht="16" x14ac:dyDescent="0.2">
      <c r="A10" s="65" t="s">
        <v>161</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6"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6" x14ac:dyDescent="0.2">
      <c r="A12" s="19" t="s">
        <v>162</v>
      </c>
      <c r="B12" s="19" t="s">
        <v>163</v>
      </c>
      <c r="C12" s="19" t="s">
        <v>164</v>
      </c>
      <c r="D12" s="19" t="s">
        <v>165</v>
      </c>
      <c r="E12" s="20" t="s">
        <v>166</v>
      </c>
      <c r="F12" s="19" t="s">
        <v>177</v>
      </c>
      <c r="G12" s="19" t="s">
        <v>178</v>
      </c>
      <c r="H12" s="19" t="s">
        <v>179</v>
      </c>
      <c r="I12" s="19" t="s">
        <v>180</v>
      </c>
      <c r="J12" s="19" t="s">
        <v>181</v>
      </c>
      <c r="K12" s="19" t="s">
        <v>182</v>
      </c>
      <c r="L12" s="19" t="s">
        <v>183</v>
      </c>
      <c r="M12" s="19" t="s">
        <v>184</v>
      </c>
      <c r="N12" s="19" t="s">
        <v>185</v>
      </c>
      <c r="O12" s="19" t="s">
        <v>186</v>
      </c>
      <c r="P12" s="19" t="s">
        <v>187</v>
      </c>
      <c r="Q12" s="19" t="s">
        <v>188</v>
      </c>
      <c r="R12" s="38"/>
      <c r="S12" s="19" t="s">
        <v>189</v>
      </c>
      <c r="T12" s="1"/>
      <c r="U12" s="1"/>
      <c r="V12" s="1"/>
      <c r="W12" s="1"/>
      <c r="X12" s="1"/>
      <c r="Y12" s="1"/>
      <c r="Z12" s="1"/>
    </row>
    <row r="13" spans="1:26" ht="16" x14ac:dyDescent="0.2">
      <c r="A13" s="21">
        <f>Kontoplan!B11</f>
        <v>3000</v>
      </c>
      <c r="B13" s="21" t="str">
        <f>Kontoplan!C11</f>
        <v>Salgsinntekter, avgiftspliktig</v>
      </c>
      <c r="C13" s="22"/>
      <c r="D13" s="22"/>
      <c r="E13" s="31">
        <f t="shared" ref="E13:E30" si="0">SUM(F13:Q13)</f>
        <v>0</v>
      </c>
      <c r="F13" s="22"/>
      <c r="G13" s="22"/>
      <c r="H13" s="22"/>
      <c r="I13" s="22"/>
      <c r="J13" s="22"/>
      <c r="K13" s="22"/>
      <c r="L13" s="22"/>
      <c r="M13" s="22"/>
      <c r="N13" s="22"/>
      <c r="O13" s="22"/>
      <c r="P13" s="22"/>
      <c r="Q13" s="22"/>
      <c r="R13" s="1"/>
      <c r="S13" s="39"/>
      <c r="T13" s="1"/>
      <c r="U13" s="1"/>
      <c r="V13" s="1"/>
      <c r="W13" s="1"/>
      <c r="X13" s="1"/>
      <c r="Y13" s="1"/>
      <c r="Z13" s="1"/>
    </row>
    <row r="14" spans="1:26" ht="16" x14ac:dyDescent="0.2">
      <c r="A14" s="21">
        <f>Kontoplan!B12</f>
        <v>3009</v>
      </c>
      <c r="B14" s="21" t="str">
        <f>Kontoplan!C12</f>
        <v>Sponsorinntekt</v>
      </c>
      <c r="C14" s="22"/>
      <c r="D14" s="22"/>
      <c r="E14" s="31">
        <f t="shared" si="0"/>
        <v>0</v>
      </c>
      <c r="F14" s="22"/>
      <c r="G14" s="22"/>
      <c r="H14" s="22"/>
      <c r="I14" s="22"/>
      <c r="J14" s="22"/>
      <c r="K14" s="22"/>
      <c r="L14" s="22"/>
      <c r="M14" s="22"/>
      <c r="N14" s="22"/>
      <c r="O14" s="22"/>
      <c r="P14" s="22"/>
      <c r="Q14" s="22"/>
      <c r="R14" s="1"/>
      <c r="S14" s="39"/>
      <c r="T14" s="1"/>
      <c r="U14" s="1"/>
      <c r="V14" s="1"/>
      <c r="W14" s="1"/>
      <c r="X14" s="1"/>
      <c r="Y14" s="1"/>
      <c r="Z14" s="1"/>
    </row>
    <row r="15" spans="1:26" ht="16" x14ac:dyDescent="0.2">
      <c r="A15" s="21">
        <f>Kontoplan!B13</f>
        <v>3100</v>
      </c>
      <c r="B15" s="21" t="str">
        <f>Kontoplan!C13</f>
        <v>Salgsinntekter, avgiftsfri</v>
      </c>
      <c r="C15" s="22"/>
      <c r="D15" s="22"/>
      <c r="E15" s="31">
        <f t="shared" si="0"/>
        <v>0</v>
      </c>
      <c r="F15" s="22">
        <v>0</v>
      </c>
      <c r="G15" s="22">
        <v>0</v>
      </c>
      <c r="H15" s="22">
        <v>0</v>
      </c>
      <c r="I15" s="22">
        <v>0</v>
      </c>
      <c r="J15" s="22">
        <v>0</v>
      </c>
      <c r="K15" s="22">
        <v>0</v>
      </c>
      <c r="L15" s="22">
        <v>0</v>
      </c>
      <c r="M15" s="22">
        <v>0</v>
      </c>
      <c r="N15" s="22">
        <v>0</v>
      </c>
      <c r="O15" s="22"/>
      <c r="P15" s="22">
        <v>0</v>
      </c>
      <c r="Q15" s="22">
        <v>0</v>
      </c>
      <c r="R15" s="1"/>
      <c r="S15" s="39"/>
      <c r="T15" s="1"/>
      <c r="U15" s="1"/>
      <c r="V15" s="1"/>
      <c r="W15" s="1"/>
      <c r="X15" s="1"/>
      <c r="Y15" s="1"/>
      <c r="Z15" s="1"/>
    </row>
    <row r="16" spans="1:26" ht="16" x14ac:dyDescent="0.2">
      <c r="A16" s="21">
        <f>Kontoplan!B14</f>
        <v>3101</v>
      </c>
      <c r="B16" s="21" t="str">
        <f>Kontoplan!C14</f>
        <v>Dugnad</v>
      </c>
      <c r="C16" s="22"/>
      <c r="D16" s="22"/>
      <c r="E16" s="31">
        <f t="shared" si="0"/>
        <v>0</v>
      </c>
      <c r="F16" s="22"/>
      <c r="G16" s="22"/>
      <c r="H16" s="22"/>
      <c r="I16" s="22"/>
      <c r="J16" s="22"/>
      <c r="K16" s="22"/>
      <c r="L16" s="22"/>
      <c r="M16" s="22"/>
      <c r="N16" s="22"/>
      <c r="O16" s="22"/>
      <c r="P16" s="22"/>
      <c r="Q16" s="22"/>
      <c r="R16" s="1"/>
      <c r="S16" s="39"/>
      <c r="T16" s="1"/>
      <c r="U16" s="1"/>
      <c r="V16" s="1"/>
      <c r="W16" s="1"/>
      <c r="X16" s="1"/>
      <c r="Y16" s="1"/>
      <c r="Z16" s="1"/>
    </row>
    <row r="17" spans="1:26" ht="16" x14ac:dyDescent="0.2">
      <c r="A17" s="21">
        <f>Kontoplan!B15</f>
        <v>3410</v>
      </c>
      <c r="B17" s="21" t="str">
        <f>Kontoplan!C15</f>
        <v>Tilskudd fra Oslo Kommune</v>
      </c>
      <c r="C17" s="22"/>
      <c r="D17" s="22"/>
      <c r="E17" s="31">
        <f t="shared" si="0"/>
        <v>0</v>
      </c>
      <c r="F17" s="22"/>
      <c r="G17" s="22"/>
      <c r="H17" s="22"/>
      <c r="I17" s="22"/>
      <c r="J17" s="22"/>
      <c r="K17" s="22"/>
      <c r="L17" s="22"/>
      <c r="M17" s="22"/>
      <c r="N17" s="22"/>
      <c r="O17" s="22"/>
      <c r="P17" s="22"/>
      <c r="Q17" s="22"/>
      <c r="R17" s="1"/>
      <c r="S17" s="39"/>
      <c r="T17" s="1"/>
      <c r="U17" s="1"/>
      <c r="V17" s="1"/>
      <c r="W17" s="1"/>
      <c r="X17" s="1"/>
      <c r="Y17" s="1"/>
      <c r="Z17" s="1"/>
    </row>
    <row r="18" spans="1:26" ht="16" x14ac:dyDescent="0.2">
      <c r="A18" s="21">
        <f>Kontoplan!B16</f>
        <v>3420</v>
      </c>
      <c r="B18" s="21" t="str">
        <f>Kontoplan!C16</f>
        <v>Momskompensasjon</v>
      </c>
      <c r="C18" s="22"/>
      <c r="D18" s="22"/>
      <c r="E18" s="31">
        <f t="shared" si="0"/>
        <v>0</v>
      </c>
      <c r="F18" s="22"/>
      <c r="G18" s="22"/>
      <c r="H18" s="22"/>
      <c r="I18" s="22"/>
      <c r="J18" s="22"/>
      <c r="K18" s="22"/>
      <c r="L18" s="22"/>
      <c r="M18" s="22"/>
      <c r="N18" s="22"/>
      <c r="O18" s="22"/>
      <c r="P18" s="22"/>
      <c r="Q18" s="22"/>
      <c r="R18" s="1"/>
      <c r="S18" s="39"/>
      <c r="T18" s="1"/>
      <c r="U18" s="1"/>
      <c r="V18" s="1"/>
      <c r="W18" s="1"/>
      <c r="X18" s="1"/>
      <c r="Y18" s="1"/>
      <c r="Z18" s="1"/>
    </row>
    <row r="19" spans="1:26" ht="16" x14ac:dyDescent="0.2">
      <c r="A19" s="21">
        <f>Kontoplan!B17</f>
        <v>3430</v>
      </c>
      <c r="B19" s="21" t="str">
        <f>Kontoplan!C17</f>
        <v>Grasrotandelen Norsk Tipping</v>
      </c>
      <c r="C19" s="22"/>
      <c r="D19" s="22"/>
      <c r="E19" s="31">
        <f t="shared" si="0"/>
        <v>0</v>
      </c>
      <c r="F19" s="22"/>
      <c r="G19" s="22"/>
      <c r="H19" s="22"/>
      <c r="I19" s="22"/>
      <c r="J19" s="22"/>
      <c r="K19" s="22"/>
      <c r="L19" s="22"/>
      <c r="M19" s="22"/>
      <c r="N19" s="22"/>
      <c r="O19" s="22"/>
      <c r="P19" s="22"/>
      <c r="Q19" s="22"/>
      <c r="R19" s="1"/>
      <c r="S19" s="39"/>
      <c r="T19" s="1"/>
      <c r="U19" s="1"/>
      <c r="V19" s="1"/>
      <c r="W19" s="1"/>
      <c r="X19" s="1"/>
      <c r="Y19" s="1"/>
      <c r="Z19" s="1"/>
    </row>
    <row r="20" spans="1:26" ht="16" x14ac:dyDescent="0.2">
      <c r="A20" s="21">
        <f>Kontoplan!B18</f>
        <v>3900</v>
      </c>
      <c r="B20" s="21" t="str">
        <f>Kontoplan!C18</f>
        <v>Annen driftsrelatert inntekt</v>
      </c>
      <c r="C20" s="22"/>
      <c r="D20" s="22"/>
      <c r="E20" s="31">
        <f t="shared" si="0"/>
        <v>0</v>
      </c>
      <c r="F20" s="22"/>
      <c r="G20" s="22"/>
      <c r="H20" s="22"/>
      <c r="I20" s="22"/>
      <c r="J20" s="22"/>
      <c r="K20" s="22"/>
      <c r="L20" s="22"/>
      <c r="M20" s="22"/>
      <c r="N20" s="22"/>
      <c r="O20" s="22"/>
      <c r="P20" s="22"/>
      <c r="Q20" s="22"/>
      <c r="R20" s="1"/>
      <c r="S20" s="39"/>
      <c r="T20" s="1"/>
      <c r="U20" s="1"/>
      <c r="V20" s="1"/>
      <c r="W20" s="1"/>
      <c r="X20" s="1"/>
      <c r="Y20" s="1"/>
      <c r="Z20" s="1"/>
    </row>
    <row r="21" spans="1:26" ht="15.75" customHeight="1" x14ac:dyDescent="0.2">
      <c r="A21" s="21">
        <f>Kontoplan!B19</f>
        <v>3901</v>
      </c>
      <c r="B21" s="21" t="str">
        <f>Kontoplan!C19</f>
        <v>Internstøtte BI Athletics</v>
      </c>
      <c r="C21" s="22"/>
      <c r="D21" s="22"/>
      <c r="E21" s="31">
        <f t="shared" si="0"/>
        <v>-8650</v>
      </c>
      <c r="F21" s="22">
        <v>0</v>
      </c>
      <c r="G21" s="22">
        <v>-875</v>
      </c>
      <c r="H21" s="22">
        <v>-200</v>
      </c>
      <c r="I21" s="22"/>
      <c r="J21" s="22"/>
      <c r="K21" s="22">
        <v>-3500</v>
      </c>
      <c r="L21" s="22"/>
      <c r="M21" s="22">
        <v>-200</v>
      </c>
      <c r="N21" s="22">
        <v>-375</v>
      </c>
      <c r="O21" s="22"/>
      <c r="P21" s="22">
        <v>0</v>
      </c>
      <c r="Q21" s="22">
        <v>-3500</v>
      </c>
      <c r="R21" s="1"/>
      <c r="S21" s="39"/>
      <c r="T21" s="1"/>
      <c r="U21" s="1"/>
      <c r="V21" s="1"/>
      <c r="W21" s="1"/>
      <c r="X21" s="1"/>
      <c r="Y21" s="1"/>
      <c r="Z21" s="1"/>
    </row>
    <row r="22" spans="1:26" ht="15.75" customHeight="1" x14ac:dyDescent="0.2">
      <c r="A22" s="21">
        <f>Kontoplan!B20</f>
        <v>3920</v>
      </c>
      <c r="B22" s="21" t="str">
        <f>Kontoplan!C20</f>
        <v>Medlemskontingent</v>
      </c>
      <c r="C22" s="22"/>
      <c r="D22" s="22"/>
      <c r="E22" s="31">
        <f t="shared" si="0"/>
        <v>0</v>
      </c>
      <c r="F22" s="22"/>
      <c r="G22" s="22"/>
      <c r="H22" s="22"/>
      <c r="I22" s="22"/>
      <c r="J22" s="22"/>
      <c r="K22" s="22"/>
      <c r="L22" s="22"/>
      <c r="M22" s="22"/>
      <c r="N22" s="22"/>
      <c r="O22" s="22"/>
      <c r="P22" s="22"/>
      <c r="Q22" s="22"/>
      <c r="R22" s="1"/>
      <c r="S22" s="39"/>
      <c r="T22" s="1"/>
      <c r="U22" s="1"/>
      <c r="V22" s="1"/>
      <c r="W22" s="1"/>
      <c r="X22" s="1"/>
      <c r="Y22" s="1"/>
      <c r="Z22" s="1"/>
    </row>
    <row r="23" spans="1:26" ht="15.75" customHeight="1" x14ac:dyDescent="0.2">
      <c r="A23" s="21">
        <f>Kontoplan!B21</f>
        <v>3921</v>
      </c>
      <c r="B23" s="21" t="str">
        <f>Kontoplan!C21</f>
        <v>Gruppeavgift</v>
      </c>
      <c r="C23" s="22"/>
      <c r="D23" s="22"/>
      <c r="E23" s="31">
        <f t="shared" si="0"/>
        <v>-26400</v>
      </c>
      <c r="F23" s="22">
        <v>-13200</v>
      </c>
      <c r="G23" s="22">
        <v>0</v>
      </c>
      <c r="H23" s="22"/>
      <c r="I23" s="22">
        <v>0</v>
      </c>
      <c r="J23" s="22">
        <v>0</v>
      </c>
      <c r="K23" s="22">
        <v>-13200</v>
      </c>
      <c r="L23" s="22"/>
      <c r="M23" s="22"/>
      <c r="N23" s="22">
        <v>0</v>
      </c>
      <c r="O23" s="22">
        <v>0</v>
      </c>
      <c r="P23" s="22">
        <v>0</v>
      </c>
      <c r="Q23" s="22">
        <v>0</v>
      </c>
      <c r="R23" s="1"/>
      <c r="S23" s="39"/>
      <c r="T23" s="1"/>
      <c r="U23" s="1"/>
      <c r="V23" s="1"/>
      <c r="W23" s="1"/>
      <c r="X23" s="1"/>
      <c r="Y23" s="1"/>
      <c r="Z23" s="1"/>
    </row>
    <row r="24" spans="1:26" ht="15.75" customHeight="1" x14ac:dyDescent="0.2">
      <c r="A24" s="21">
        <f>Kontoplan!B22</f>
        <v>3930</v>
      </c>
      <c r="B24" s="21" t="str">
        <f>Kontoplan!C22</f>
        <v>Treningsavgift</v>
      </c>
      <c r="C24" s="22"/>
      <c r="D24" s="22"/>
      <c r="E24" s="31">
        <f t="shared" si="0"/>
        <v>0</v>
      </c>
      <c r="F24" s="22"/>
      <c r="G24" s="22"/>
      <c r="H24" s="22"/>
      <c r="I24" s="22"/>
      <c r="J24" s="22"/>
      <c r="K24" s="22"/>
      <c r="L24" s="22"/>
      <c r="M24" s="22"/>
      <c r="N24" s="22"/>
      <c r="O24" s="22"/>
      <c r="P24" s="22"/>
      <c r="Q24" s="22"/>
      <c r="R24" s="1"/>
      <c r="S24" s="39"/>
      <c r="T24" s="1"/>
      <c r="U24" s="1"/>
      <c r="V24" s="1"/>
      <c r="W24" s="1"/>
      <c r="X24" s="1"/>
      <c r="Y24" s="1"/>
      <c r="Z24" s="1"/>
    </row>
    <row r="25" spans="1:26" ht="15.75" customHeight="1" x14ac:dyDescent="0.2">
      <c r="A25" s="21">
        <f>Kontoplan!B23</f>
        <v>3990</v>
      </c>
      <c r="B25" s="21" t="str">
        <f>Kontoplan!C23</f>
        <v>Kontingent fra BI-studenter</v>
      </c>
      <c r="C25" s="22"/>
      <c r="D25" s="22"/>
      <c r="E25" s="31">
        <f t="shared" si="0"/>
        <v>0</v>
      </c>
      <c r="F25" s="22"/>
      <c r="G25" s="22"/>
      <c r="H25" s="22"/>
      <c r="I25" s="22"/>
      <c r="J25" s="22"/>
      <c r="K25" s="22"/>
      <c r="L25" s="22"/>
      <c r="M25" s="22"/>
      <c r="N25" s="22"/>
      <c r="O25" s="22"/>
      <c r="P25" s="22"/>
      <c r="Q25" s="22"/>
      <c r="R25" s="1"/>
      <c r="S25" s="39"/>
      <c r="T25" s="1"/>
      <c r="U25" s="1"/>
      <c r="V25" s="1"/>
      <c r="W25" s="1"/>
      <c r="X25" s="1"/>
      <c r="Y25" s="1"/>
      <c r="Z25" s="1"/>
    </row>
    <row r="26" spans="1:26" ht="15.75" customHeight="1" x14ac:dyDescent="0.2">
      <c r="A26" s="21">
        <f>Kontoplan!B24</f>
        <v>3991</v>
      </c>
      <c r="B26" s="21" t="str">
        <f>Kontoplan!C24</f>
        <v>Støtte fra BISO</v>
      </c>
      <c r="C26" s="22"/>
      <c r="D26" s="22"/>
      <c r="E26" s="31">
        <f t="shared" si="0"/>
        <v>0</v>
      </c>
      <c r="F26" s="22"/>
      <c r="G26" s="22"/>
      <c r="H26" s="22"/>
      <c r="I26" s="22"/>
      <c r="J26" s="22"/>
      <c r="K26" s="22"/>
      <c r="L26" s="22"/>
      <c r="M26" s="22"/>
      <c r="N26" s="22"/>
      <c r="O26" s="22"/>
      <c r="P26" s="22"/>
      <c r="Q26" s="22"/>
      <c r="R26" s="1"/>
      <c r="S26" s="39"/>
      <c r="T26" s="1"/>
      <c r="U26" s="1"/>
      <c r="V26" s="1"/>
      <c r="W26" s="1"/>
      <c r="X26" s="1"/>
      <c r="Y26" s="1"/>
      <c r="Z26" s="1"/>
    </row>
    <row r="27" spans="1:26" ht="15.75" customHeight="1" x14ac:dyDescent="0.2">
      <c r="A27" s="21">
        <f>Kontoplan!B25</f>
        <v>3992</v>
      </c>
      <c r="B27" s="21" t="str">
        <f>Kontoplan!C25</f>
        <v>Støtte fra BI</v>
      </c>
      <c r="C27" s="22"/>
      <c r="D27" s="22"/>
      <c r="E27" s="31">
        <f t="shared" si="0"/>
        <v>0</v>
      </c>
      <c r="F27" s="22"/>
      <c r="G27" s="22"/>
      <c r="H27" s="22"/>
      <c r="I27" s="22"/>
      <c r="J27" s="22"/>
      <c r="K27" s="22"/>
      <c r="L27" s="22"/>
      <c r="M27" s="22"/>
      <c r="N27" s="22"/>
      <c r="O27" s="22"/>
      <c r="P27" s="22"/>
      <c r="Q27" s="22"/>
      <c r="R27" s="1"/>
      <c r="S27" s="39"/>
      <c r="T27" s="1"/>
      <c r="U27" s="1"/>
      <c r="V27" s="1"/>
      <c r="W27" s="1"/>
      <c r="X27" s="1"/>
      <c r="Y27" s="1"/>
      <c r="Z27" s="1"/>
    </row>
    <row r="28" spans="1:26" ht="15.75" customHeight="1" x14ac:dyDescent="0.2">
      <c r="A28" s="21">
        <f>Kontoplan!B26</f>
        <v>3993</v>
      </c>
      <c r="B28" s="21" t="str">
        <f>Kontoplan!C26</f>
        <v>Støtte fra Velferdstinget</v>
      </c>
      <c r="C28" s="22"/>
      <c r="D28" s="22"/>
      <c r="E28" s="31">
        <f t="shared" si="0"/>
        <v>0</v>
      </c>
      <c r="F28" s="22"/>
      <c r="G28" s="22"/>
      <c r="H28" s="22"/>
      <c r="I28" s="22"/>
      <c r="J28" s="22"/>
      <c r="K28" s="22"/>
      <c r="L28" s="22"/>
      <c r="M28" s="22"/>
      <c r="N28" s="22"/>
      <c r="O28" s="22"/>
      <c r="P28" s="22"/>
      <c r="Q28" s="22"/>
      <c r="R28" s="1"/>
      <c r="S28" s="39"/>
      <c r="T28" s="1"/>
      <c r="U28" s="1"/>
      <c r="V28" s="1"/>
      <c r="W28" s="1"/>
      <c r="X28" s="1"/>
      <c r="Y28" s="1"/>
      <c r="Z28" s="1"/>
    </row>
    <row r="29" spans="1:26" ht="15.75" customHeight="1" x14ac:dyDescent="0.2">
      <c r="A29" s="21">
        <f>Kontoplan!B27</f>
        <v>3994</v>
      </c>
      <c r="B29" s="21" t="str">
        <f>Kontoplan!C27</f>
        <v>Støtte fra NSI</v>
      </c>
      <c r="C29" s="22"/>
      <c r="D29" s="22"/>
      <c r="E29" s="31">
        <f t="shared" si="0"/>
        <v>0</v>
      </c>
      <c r="F29" s="22"/>
      <c r="G29" s="22"/>
      <c r="H29" s="22"/>
      <c r="I29" s="22"/>
      <c r="J29" s="22"/>
      <c r="K29" s="22"/>
      <c r="L29" s="22"/>
      <c r="M29" s="22"/>
      <c r="N29" s="22"/>
      <c r="O29" s="22"/>
      <c r="P29" s="22"/>
      <c r="Q29" s="22"/>
      <c r="R29" s="1"/>
      <c r="S29" s="39"/>
      <c r="T29" s="1"/>
      <c r="U29" s="1"/>
      <c r="V29" s="1"/>
      <c r="W29" s="1"/>
      <c r="X29" s="1"/>
      <c r="Y29" s="1"/>
      <c r="Z29" s="1"/>
    </row>
    <row r="30" spans="1:26" ht="15.75" customHeight="1" x14ac:dyDescent="0.2">
      <c r="A30" s="21">
        <f>Kontoplan!B28</f>
        <v>3995</v>
      </c>
      <c r="B30" s="21" t="str">
        <f>Kontoplan!C28</f>
        <v>Annen støtte</v>
      </c>
      <c r="C30" s="22"/>
      <c r="D30" s="22"/>
      <c r="E30" s="31">
        <f t="shared" si="0"/>
        <v>0</v>
      </c>
      <c r="F30" s="22"/>
      <c r="G30" s="22"/>
      <c r="H30" s="22"/>
      <c r="I30" s="22"/>
      <c r="J30" s="22"/>
      <c r="K30" s="22"/>
      <c r="L30" s="22"/>
      <c r="M30" s="22"/>
      <c r="N30" s="22"/>
      <c r="O30" s="22"/>
      <c r="P30" s="22"/>
      <c r="Q30" s="22"/>
      <c r="R30" s="1"/>
      <c r="S30" s="39"/>
      <c r="T30" s="1"/>
      <c r="U30" s="1"/>
      <c r="V30" s="1"/>
      <c r="W30" s="1"/>
      <c r="X30" s="1"/>
      <c r="Y30" s="1"/>
      <c r="Z30" s="1"/>
    </row>
    <row r="31" spans="1:26" ht="15.75" customHeight="1" x14ac:dyDescent="0.2">
      <c r="A31" s="1"/>
      <c r="B31" s="1"/>
      <c r="C31" s="28"/>
      <c r="D31" s="28"/>
      <c r="E31" s="28"/>
      <c r="F31" s="28"/>
      <c r="G31" s="28"/>
      <c r="H31" s="28"/>
      <c r="I31" s="28"/>
      <c r="J31" s="28"/>
      <c r="K31" s="28"/>
      <c r="L31" s="28"/>
      <c r="M31" s="28"/>
      <c r="N31" s="28"/>
      <c r="O31" s="28"/>
      <c r="P31" s="28"/>
      <c r="Q31" s="28"/>
      <c r="R31" s="1"/>
      <c r="S31" s="1"/>
      <c r="T31" s="1"/>
      <c r="U31" s="1"/>
      <c r="V31" s="1"/>
      <c r="W31" s="1"/>
      <c r="X31" s="1"/>
      <c r="Y31" s="1"/>
      <c r="Z31" s="1"/>
    </row>
    <row r="32" spans="1:26" ht="15.75" customHeight="1" x14ac:dyDescent="0.2">
      <c r="A32" s="63" t="s">
        <v>170</v>
      </c>
      <c r="B32" s="61"/>
      <c r="C32" s="30">
        <f>SUM(C13:C31)</f>
        <v>0</v>
      </c>
      <c r="D32" s="30"/>
      <c r="E32" s="31">
        <f t="shared" ref="E32:Q32" si="1">SUM(E13:E31)</f>
        <v>-35050</v>
      </c>
      <c r="F32" s="30">
        <f t="shared" si="1"/>
        <v>-13200</v>
      </c>
      <c r="G32" s="30">
        <f t="shared" si="1"/>
        <v>-875</v>
      </c>
      <c r="H32" s="30">
        <f t="shared" si="1"/>
        <v>-200</v>
      </c>
      <c r="I32" s="30">
        <f t="shared" si="1"/>
        <v>0</v>
      </c>
      <c r="J32" s="30">
        <f t="shared" si="1"/>
        <v>0</v>
      </c>
      <c r="K32" s="30">
        <f t="shared" si="1"/>
        <v>-16700</v>
      </c>
      <c r="L32" s="30">
        <f t="shared" si="1"/>
        <v>0</v>
      </c>
      <c r="M32" s="30">
        <f t="shared" si="1"/>
        <v>-200</v>
      </c>
      <c r="N32" s="30">
        <f t="shared" si="1"/>
        <v>-375</v>
      </c>
      <c r="O32" s="30">
        <f t="shared" si="1"/>
        <v>0</v>
      </c>
      <c r="P32" s="30">
        <f t="shared" si="1"/>
        <v>0</v>
      </c>
      <c r="Q32" s="30">
        <f t="shared" si="1"/>
        <v>-3500</v>
      </c>
      <c r="R32" s="1"/>
      <c r="S32" s="3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5" t="s">
        <v>171</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9" t="s">
        <v>162</v>
      </c>
      <c r="B38" s="19" t="s">
        <v>163</v>
      </c>
      <c r="C38" s="19" t="s">
        <v>164</v>
      </c>
      <c r="D38" s="19" t="s">
        <v>165</v>
      </c>
      <c r="E38" s="20" t="s">
        <v>166</v>
      </c>
      <c r="F38" s="19" t="s">
        <v>177</v>
      </c>
      <c r="G38" s="19" t="s">
        <v>178</v>
      </c>
      <c r="H38" s="19" t="s">
        <v>179</v>
      </c>
      <c r="I38" s="19" t="s">
        <v>180</v>
      </c>
      <c r="J38" s="19" t="s">
        <v>181</v>
      </c>
      <c r="K38" s="19" t="s">
        <v>182</v>
      </c>
      <c r="L38" s="19" t="s">
        <v>183</v>
      </c>
      <c r="M38" s="19" t="s">
        <v>184</v>
      </c>
      <c r="N38" s="19" t="s">
        <v>185</v>
      </c>
      <c r="O38" s="19" t="s">
        <v>186</v>
      </c>
      <c r="P38" s="19" t="s">
        <v>187</v>
      </c>
      <c r="Q38" s="19" t="s">
        <v>188</v>
      </c>
      <c r="R38" s="38"/>
      <c r="S38" s="19" t="s">
        <v>189</v>
      </c>
      <c r="T38" s="1"/>
      <c r="U38" s="1"/>
      <c r="V38" s="1"/>
      <c r="W38" s="1"/>
      <c r="X38" s="1"/>
      <c r="Y38" s="1"/>
      <c r="Z38" s="1"/>
    </row>
    <row r="39" spans="1:26" ht="15.75" customHeight="1" x14ac:dyDescent="0.2">
      <c r="A39" s="21">
        <f>Kontoplan!B29</f>
        <v>5910</v>
      </c>
      <c r="B39" s="21" t="str">
        <f>Kontoplan!C29</f>
        <v>Lunsjkort</v>
      </c>
      <c r="C39" s="22"/>
      <c r="D39" s="22"/>
      <c r="E39" s="31">
        <f t="shared" ref="E39:E58" si="2">SUM(F39:Q39)</f>
        <v>0</v>
      </c>
      <c r="F39" s="22"/>
      <c r="G39" s="22"/>
      <c r="H39" s="22"/>
      <c r="I39" s="22"/>
      <c r="J39" s="22"/>
      <c r="K39" s="22"/>
      <c r="L39" s="22"/>
      <c r="M39" s="22"/>
      <c r="N39" s="22"/>
      <c r="O39" s="22"/>
      <c r="P39" s="22"/>
      <c r="Q39" s="22"/>
      <c r="R39" s="1"/>
      <c r="S39" s="39"/>
      <c r="T39" s="1"/>
      <c r="U39" s="1"/>
      <c r="V39" s="1"/>
      <c r="W39" s="1"/>
      <c r="X39" s="1"/>
      <c r="Y39" s="1"/>
      <c r="Z39" s="1"/>
    </row>
    <row r="40" spans="1:26" ht="15.75" customHeight="1" x14ac:dyDescent="0.2">
      <c r="A40" s="21">
        <f>Kontoplan!B30</f>
        <v>5995</v>
      </c>
      <c r="B40" s="21" t="str">
        <f>Kontoplan!C30</f>
        <v>Styrekostnader</v>
      </c>
      <c r="C40" s="22"/>
      <c r="D40" s="22"/>
      <c r="E40" s="31">
        <f t="shared" si="2"/>
        <v>750</v>
      </c>
      <c r="F40" s="22"/>
      <c r="G40" s="22">
        <v>375</v>
      </c>
      <c r="H40" s="22"/>
      <c r="I40" s="22"/>
      <c r="J40" s="22"/>
      <c r="K40" s="22"/>
      <c r="L40" s="22"/>
      <c r="M40" s="22"/>
      <c r="N40" s="22">
        <v>375</v>
      </c>
      <c r="O40" s="22"/>
      <c r="P40" s="22"/>
      <c r="Q40" s="22"/>
      <c r="R40" s="1"/>
      <c r="S40" s="39"/>
      <c r="T40" s="1"/>
      <c r="U40" s="1"/>
      <c r="V40" s="1"/>
      <c r="W40" s="1"/>
      <c r="X40" s="1"/>
      <c r="Y40" s="1"/>
      <c r="Z40" s="1"/>
    </row>
    <row r="41" spans="1:26" ht="15.75" customHeight="1" x14ac:dyDescent="0.2">
      <c r="A41" s="21">
        <f>Kontoplan!B31</f>
        <v>6480</v>
      </c>
      <c r="B41" s="21" t="str">
        <f>Kontoplan!C31</f>
        <v>Leiekostnad idrett</v>
      </c>
      <c r="C41" s="22"/>
      <c r="D41" s="22"/>
      <c r="E41" s="31">
        <f t="shared" si="2"/>
        <v>0</v>
      </c>
      <c r="F41" s="22"/>
      <c r="G41" s="22"/>
      <c r="H41" s="22"/>
      <c r="I41" s="22"/>
      <c r="J41" s="22"/>
      <c r="K41" s="22"/>
      <c r="L41" s="22"/>
      <c r="M41" s="22"/>
      <c r="N41" s="22"/>
      <c r="O41" s="22"/>
      <c r="P41" s="22"/>
      <c r="Q41" s="22"/>
      <c r="R41" s="1"/>
      <c r="S41" s="39"/>
      <c r="T41" s="1"/>
      <c r="U41" s="1"/>
      <c r="V41" s="1"/>
      <c r="W41" s="1"/>
      <c r="X41" s="1"/>
      <c r="Y41" s="1"/>
      <c r="Z41" s="1"/>
    </row>
    <row r="42" spans="1:26" ht="15.75" customHeight="1" x14ac:dyDescent="0.2">
      <c r="A42" s="21">
        <f>Kontoplan!B32</f>
        <v>6490</v>
      </c>
      <c r="B42" s="21" t="str">
        <f>Kontoplan!C32</f>
        <v>Leiekostnad annen</v>
      </c>
      <c r="C42" s="22"/>
      <c r="D42" s="22"/>
      <c r="E42" s="31">
        <f t="shared" si="2"/>
        <v>0</v>
      </c>
      <c r="F42" s="22">
        <v>0</v>
      </c>
      <c r="G42" s="22"/>
      <c r="H42" s="22">
        <v>0</v>
      </c>
      <c r="I42" s="22">
        <v>0</v>
      </c>
      <c r="J42" s="22">
        <v>0</v>
      </c>
      <c r="K42" s="22"/>
      <c r="L42" s="22">
        <v>0</v>
      </c>
      <c r="M42" s="22">
        <v>0</v>
      </c>
      <c r="N42" s="22"/>
      <c r="O42" s="22">
        <v>0</v>
      </c>
      <c r="P42" s="22">
        <v>0</v>
      </c>
      <c r="Q42" s="22"/>
      <c r="R42" s="1"/>
      <c r="S42" s="39"/>
      <c r="T42" s="1"/>
      <c r="U42" s="1"/>
      <c r="V42" s="1"/>
      <c r="W42" s="1"/>
      <c r="X42" s="1"/>
      <c r="Y42" s="1"/>
      <c r="Z42" s="1"/>
    </row>
    <row r="43" spans="1:26" ht="15.75" customHeight="1" x14ac:dyDescent="0.2">
      <c r="A43" s="21">
        <f>Kontoplan!B33</f>
        <v>6540</v>
      </c>
      <c r="B43" s="21" t="str">
        <f>Kontoplan!C33</f>
        <v>Idrettsutstyr</v>
      </c>
      <c r="C43" s="22"/>
      <c r="D43" s="22"/>
      <c r="E43" s="31">
        <f t="shared" si="2"/>
        <v>1000</v>
      </c>
      <c r="F43" s="22">
        <v>0</v>
      </c>
      <c r="G43" s="22">
        <v>1000</v>
      </c>
      <c r="H43" s="22"/>
      <c r="I43" s="22">
        <v>0</v>
      </c>
      <c r="J43" s="22">
        <v>0</v>
      </c>
      <c r="K43" s="22">
        <v>0</v>
      </c>
      <c r="L43" s="22">
        <v>0</v>
      </c>
      <c r="M43" s="22">
        <v>0</v>
      </c>
      <c r="N43" s="22">
        <v>0</v>
      </c>
      <c r="O43" s="22">
        <v>0</v>
      </c>
      <c r="P43" s="22">
        <v>0</v>
      </c>
      <c r="Q43" s="22">
        <v>0</v>
      </c>
      <c r="R43" s="1"/>
      <c r="S43" s="39"/>
      <c r="T43" s="1"/>
      <c r="U43" s="1"/>
      <c r="V43" s="1"/>
      <c r="W43" s="1"/>
      <c r="X43" s="1"/>
      <c r="Y43" s="1"/>
      <c r="Z43" s="1"/>
    </row>
    <row r="44" spans="1:26" ht="15.75" customHeight="1" x14ac:dyDescent="0.2">
      <c r="A44" s="21">
        <f>Kontoplan!B34</f>
        <v>6550</v>
      </c>
      <c r="B44" s="21" t="str">
        <f>Kontoplan!C34</f>
        <v>Driftsmateriale</v>
      </c>
      <c r="C44" s="22"/>
      <c r="D44" s="22"/>
      <c r="E44" s="31">
        <f t="shared" si="2"/>
        <v>0</v>
      </c>
      <c r="F44" s="22"/>
      <c r="G44" s="22"/>
      <c r="H44" s="22"/>
      <c r="I44" s="22"/>
      <c r="J44" s="22"/>
      <c r="K44" s="22"/>
      <c r="L44" s="22"/>
      <c r="M44" s="22"/>
      <c r="N44" s="22"/>
      <c r="O44" s="22"/>
      <c r="P44" s="22"/>
      <c r="Q44" s="22"/>
      <c r="R44" s="1"/>
      <c r="S44" s="39"/>
      <c r="T44" s="1"/>
      <c r="U44" s="1"/>
      <c r="V44" s="1"/>
      <c r="W44" s="1"/>
      <c r="X44" s="1"/>
      <c r="Y44" s="1"/>
      <c r="Z44" s="1"/>
    </row>
    <row r="45" spans="1:26" ht="15.75" customHeight="1" x14ac:dyDescent="0.2">
      <c r="A45" s="21">
        <f>Kontoplan!B35</f>
        <v>6555</v>
      </c>
      <c r="B45" s="21" t="str">
        <f>Kontoplan!C35</f>
        <v>Andre driftskostnader</v>
      </c>
      <c r="C45" s="22"/>
      <c r="D45" s="22"/>
      <c r="E45" s="31">
        <f t="shared" si="2"/>
        <v>0</v>
      </c>
      <c r="F45" s="22"/>
      <c r="G45" s="22"/>
      <c r="H45" s="22"/>
      <c r="I45" s="22"/>
      <c r="J45" s="22"/>
      <c r="K45" s="22"/>
      <c r="L45" s="22"/>
      <c r="M45" s="22"/>
      <c r="N45" s="22"/>
      <c r="O45" s="22"/>
      <c r="P45" s="22"/>
      <c r="Q45" s="22"/>
      <c r="R45" s="1"/>
      <c r="S45" s="39"/>
      <c r="T45" s="1"/>
      <c r="U45" s="1"/>
      <c r="V45" s="1"/>
      <c r="W45" s="1"/>
      <c r="X45" s="1"/>
      <c r="Y45" s="1"/>
      <c r="Z45" s="1"/>
    </row>
    <row r="46" spans="1:26" ht="15.75" customHeight="1" x14ac:dyDescent="0.2">
      <c r="A46" s="21">
        <f>Kontoplan!B36</f>
        <v>6571</v>
      </c>
      <c r="B46" s="21" t="str">
        <f>Kontoplan!C36</f>
        <v>Drakter</v>
      </c>
      <c r="C46" s="22"/>
      <c r="D46" s="22"/>
      <c r="E46" s="31">
        <f t="shared" si="2"/>
        <v>0</v>
      </c>
      <c r="F46" s="22"/>
      <c r="G46" s="22"/>
      <c r="H46" s="22"/>
      <c r="I46" s="22"/>
      <c r="J46" s="22"/>
      <c r="K46" s="22"/>
      <c r="L46" s="22"/>
      <c r="M46" s="22"/>
      <c r="N46" s="22"/>
      <c r="O46" s="22"/>
      <c r="P46" s="22"/>
      <c r="Q46" s="22"/>
      <c r="R46" s="1"/>
      <c r="S46" s="39"/>
      <c r="T46" s="1"/>
      <c r="U46" s="1"/>
      <c r="V46" s="1"/>
      <c r="W46" s="1"/>
      <c r="X46" s="1"/>
      <c r="Y46" s="1"/>
      <c r="Z46" s="1"/>
    </row>
    <row r="47" spans="1:26" ht="15.75" customHeight="1" x14ac:dyDescent="0.2">
      <c r="A47" s="21">
        <f>Kontoplan!B37</f>
        <v>6572</v>
      </c>
      <c r="B47" s="21" t="str">
        <f>Kontoplan!C37</f>
        <v>Annet klær</v>
      </c>
      <c r="C47" s="22"/>
      <c r="D47" s="22"/>
      <c r="E47" s="31">
        <f t="shared" si="2"/>
        <v>0</v>
      </c>
      <c r="F47" s="22"/>
      <c r="G47" s="22"/>
      <c r="H47" s="22"/>
      <c r="I47" s="22"/>
      <c r="J47" s="22"/>
      <c r="K47" s="22"/>
      <c r="L47" s="22"/>
      <c r="M47" s="22"/>
      <c r="N47" s="22"/>
      <c r="O47" s="22"/>
      <c r="P47" s="22"/>
      <c r="Q47" s="22"/>
      <c r="R47" s="1"/>
      <c r="S47" s="39"/>
      <c r="T47" s="1"/>
      <c r="U47" s="1"/>
      <c r="V47" s="1"/>
      <c r="W47" s="1"/>
      <c r="X47" s="1"/>
      <c r="Y47" s="1"/>
      <c r="Z47" s="1"/>
    </row>
    <row r="48" spans="1:26" ht="15.75" customHeight="1" x14ac:dyDescent="0.2">
      <c r="A48" s="21">
        <f>Kontoplan!B38</f>
        <v>6620</v>
      </c>
      <c r="B48" s="21" t="str">
        <f>Kontoplan!C38</f>
        <v>Reparasjon og vedlikehold</v>
      </c>
      <c r="C48" s="22"/>
      <c r="D48" s="22"/>
      <c r="E48" s="31">
        <f t="shared" si="2"/>
        <v>0</v>
      </c>
      <c r="F48" s="22">
        <v>0</v>
      </c>
      <c r="G48" s="22"/>
      <c r="H48" s="22">
        <v>0</v>
      </c>
      <c r="I48" s="22">
        <v>0</v>
      </c>
      <c r="J48" s="22">
        <v>0</v>
      </c>
      <c r="K48" s="22">
        <v>0</v>
      </c>
      <c r="L48" s="22">
        <v>0</v>
      </c>
      <c r="M48" s="22">
        <v>0</v>
      </c>
      <c r="N48" s="22">
        <v>0</v>
      </c>
      <c r="O48" s="22">
        <v>0</v>
      </c>
      <c r="P48" s="22">
        <v>0</v>
      </c>
      <c r="Q48" s="22">
        <v>0</v>
      </c>
      <c r="R48" s="1"/>
      <c r="S48" s="39"/>
      <c r="T48" s="1"/>
      <c r="U48" s="1"/>
      <c r="V48" s="1"/>
      <c r="W48" s="1"/>
      <c r="X48" s="1"/>
      <c r="Y48" s="1"/>
      <c r="Z48" s="1"/>
    </row>
    <row r="49" spans="1:26" ht="15.75" customHeight="1" x14ac:dyDescent="0.2">
      <c r="A49" s="21">
        <f>Kontoplan!B39</f>
        <v>6705</v>
      </c>
      <c r="B49" s="21" t="str">
        <f>Kontoplan!C39</f>
        <v>Regnskapshonorar</v>
      </c>
      <c r="C49" s="22"/>
      <c r="D49" s="22"/>
      <c r="E49" s="31">
        <f t="shared" si="2"/>
        <v>0</v>
      </c>
      <c r="F49" s="22"/>
      <c r="G49" s="22"/>
      <c r="H49" s="22"/>
      <c r="I49" s="22"/>
      <c r="J49" s="22"/>
      <c r="K49" s="22"/>
      <c r="L49" s="22"/>
      <c r="M49" s="22"/>
      <c r="N49" s="22"/>
      <c r="O49" s="22"/>
      <c r="P49" s="22"/>
      <c r="Q49" s="22"/>
      <c r="R49" s="1"/>
      <c r="S49" s="39"/>
      <c r="T49" s="1"/>
      <c r="U49" s="1"/>
      <c r="V49" s="1"/>
      <c r="W49" s="1"/>
      <c r="X49" s="1"/>
      <c r="Y49" s="1"/>
      <c r="Z49" s="1"/>
    </row>
    <row r="50" spans="1:26" ht="15.75" customHeight="1" x14ac:dyDescent="0.2">
      <c r="A50" s="21">
        <f>Kontoplan!B40</f>
        <v>6710</v>
      </c>
      <c r="B50" s="21" t="str">
        <f>Kontoplan!C40</f>
        <v>Dommerhonorar</v>
      </c>
      <c r="C50" s="22"/>
      <c r="D50" s="22"/>
      <c r="E50" s="31">
        <f t="shared" si="2"/>
        <v>10000</v>
      </c>
      <c r="F50" s="22">
        <v>0</v>
      </c>
      <c r="G50" s="22">
        <v>0</v>
      </c>
      <c r="H50" s="22">
        <v>0</v>
      </c>
      <c r="I50" s="22"/>
      <c r="J50" s="22">
        <v>0</v>
      </c>
      <c r="K50" s="22">
        <v>0</v>
      </c>
      <c r="L50" s="22">
        <v>0</v>
      </c>
      <c r="M50" s="22">
        <v>0</v>
      </c>
      <c r="N50" s="22">
        <v>10000</v>
      </c>
      <c r="O50" s="22">
        <v>0</v>
      </c>
      <c r="P50" s="22">
        <v>0</v>
      </c>
      <c r="Q50" s="22">
        <v>0</v>
      </c>
      <c r="R50" s="1"/>
      <c r="S50" s="39"/>
      <c r="T50" s="1"/>
      <c r="U50" s="1"/>
      <c r="V50" s="1"/>
      <c r="W50" s="1"/>
      <c r="X50" s="1"/>
      <c r="Y50" s="1"/>
      <c r="Z50" s="1"/>
    </row>
    <row r="51" spans="1:26" ht="15.75" customHeight="1" x14ac:dyDescent="0.2">
      <c r="A51" s="21">
        <f>Kontoplan!B41</f>
        <v>6711</v>
      </c>
      <c r="B51" s="21" t="str">
        <f>Kontoplan!C41</f>
        <v>Trenerhonorar</v>
      </c>
      <c r="C51" s="22"/>
      <c r="D51" s="22"/>
      <c r="E51" s="31">
        <f t="shared" si="2"/>
        <v>0</v>
      </c>
      <c r="F51" s="22"/>
      <c r="G51" s="22"/>
      <c r="H51" s="22"/>
      <c r="I51" s="22"/>
      <c r="J51" s="22"/>
      <c r="K51" s="22"/>
      <c r="L51" s="22"/>
      <c r="M51" s="22"/>
      <c r="N51" s="22"/>
      <c r="O51" s="22"/>
      <c r="P51" s="22"/>
      <c r="Q51" s="22"/>
      <c r="R51" s="1"/>
      <c r="S51" s="39"/>
      <c r="T51" s="1"/>
      <c r="U51" s="1"/>
      <c r="V51" s="1"/>
      <c r="W51" s="1"/>
      <c r="X51" s="1"/>
      <c r="Y51" s="1"/>
      <c r="Z51" s="1"/>
    </row>
    <row r="52" spans="1:26" ht="15.75" customHeight="1" x14ac:dyDescent="0.2">
      <c r="A52" s="21">
        <f>Kontoplan!B42</f>
        <v>6800</v>
      </c>
      <c r="B52" s="21" t="str">
        <f>Kontoplan!C42</f>
        <v>Kontorrekvisita</v>
      </c>
      <c r="C52" s="22"/>
      <c r="D52" s="22"/>
      <c r="E52" s="31">
        <f t="shared" si="2"/>
        <v>0</v>
      </c>
      <c r="F52" s="22"/>
      <c r="G52" s="22"/>
      <c r="H52" s="22"/>
      <c r="I52" s="22"/>
      <c r="J52" s="22"/>
      <c r="K52" s="22"/>
      <c r="L52" s="22"/>
      <c r="M52" s="22"/>
      <c r="N52" s="22"/>
      <c r="O52" s="22"/>
      <c r="P52" s="22"/>
      <c r="Q52" s="22"/>
      <c r="R52" s="1"/>
      <c r="S52" s="39"/>
      <c r="T52" s="1"/>
      <c r="U52" s="1"/>
      <c r="V52" s="1"/>
      <c r="W52" s="1"/>
      <c r="X52" s="1"/>
      <c r="Y52" s="1"/>
      <c r="Z52" s="1"/>
    </row>
    <row r="53" spans="1:26" ht="15.75" customHeight="1" x14ac:dyDescent="0.2">
      <c r="A53" s="21">
        <f>Kontoplan!B43</f>
        <v>6810</v>
      </c>
      <c r="B53" s="21" t="str">
        <f>Kontoplan!C43</f>
        <v>Datakostnad</v>
      </c>
      <c r="C53" s="22"/>
      <c r="D53" s="22"/>
      <c r="E53" s="31">
        <f t="shared" si="2"/>
        <v>0</v>
      </c>
      <c r="F53" s="22"/>
      <c r="G53" s="22"/>
      <c r="H53" s="22"/>
      <c r="I53" s="22"/>
      <c r="J53" s="22"/>
      <c r="K53" s="22"/>
      <c r="L53" s="22"/>
      <c r="M53" s="22"/>
      <c r="N53" s="22"/>
      <c r="O53" s="22"/>
      <c r="P53" s="22"/>
      <c r="Q53" s="22"/>
      <c r="R53" s="1"/>
      <c r="S53" s="39"/>
      <c r="T53" s="1"/>
      <c r="U53" s="1"/>
      <c r="V53" s="1"/>
      <c r="W53" s="1"/>
      <c r="X53" s="1"/>
      <c r="Y53" s="1"/>
      <c r="Z53" s="1"/>
    </row>
    <row r="54" spans="1:26" ht="15.75" customHeight="1" x14ac:dyDescent="0.2">
      <c r="A54" s="21">
        <f>Kontoplan!B44</f>
        <v>6860</v>
      </c>
      <c r="B54" s="21" t="str">
        <f>Kontoplan!C44</f>
        <v>Møte, kurs, oppdatering o.l</v>
      </c>
      <c r="C54" s="22"/>
      <c r="D54" s="22"/>
      <c r="E54" s="31">
        <f t="shared" si="2"/>
        <v>0</v>
      </c>
      <c r="F54" s="22"/>
      <c r="G54" s="22"/>
      <c r="H54" s="22"/>
      <c r="I54" s="22"/>
      <c r="J54" s="22"/>
      <c r="K54" s="22"/>
      <c r="L54" s="22"/>
      <c r="M54" s="22"/>
      <c r="N54" s="22"/>
      <c r="O54" s="22"/>
      <c r="P54" s="22"/>
      <c r="Q54" s="22"/>
      <c r="R54" s="1"/>
      <c r="S54" s="39"/>
      <c r="T54" s="1"/>
      <c r="U54" s="1"/>
      <c r="V54" s="1"/>
      <c r="W54" s="1"/>
      <c r="X54" s="1"/>
      <c r="Y54" s="1"/>
      <c r="Z54" s="1"/>
    </row>
    <row r="55" spans="1:26" ht="15.75" customHeight="1" x14ac:dyDescent="0.2">
      <c r="A55" s="21">
        <f>Kontoplan!B45</f>
        <v>6900</v>
      </c>
      <c r="B55" s="21" t="str">
        <f>Kontoplan!C45</f>
        <v>Mobil</v>
      </c>
      <c r="C55" s="22"/>
      <c r="D55" s="22"/>
      <c r="E55" s="31">
        <f t="shared" si="2"/>
        <v>0</v>
      </c>
      <c r="F55" s="22"/>
      <c r="G55" s="22"/>
      <c r="H55" s="22"/>
      <c r="I55" s="22"/>
      <c r="J55" s="22"/>
      <c r="K55" s="22"/>
      <c r="L55" s="22"/>
      <c r="M55" s="22"/>
      <c r="N55" s="22"/>
      <c r="O55" s="22"/>
      <c r="P55" s="22"/>
      <c r="Q55" s="22"/>
      <c r="R55" s="1"/>
      <c r="S55" s="39"/>
      <c r="T55" s="1"/>
      <c r="U55" s="1"/>
      <c r="V55" s="1"/>
      <c r="W55" s="1"/>
      <c r="X55" s="1"/>
      <c r="Y55" s="1"/>
      <c r="Z55" s="1"/>
    </row>
    <row r="56" spans="1:26" ht="15.75" customHeight="1" x14ac:dyDescent="0.2">
      <c r="A56" s="21">
        <f>Kontoplan!B46</f>
        <v>7140</v>
      </c>
      <c r="B56" s="21" t="str">
        <f>Kontoplan!C46</f>
        <v>Reisekostnad idrett</v>
      </c>
      <c r="C56" s="22"/>
      <c r="D56" s="22"/>
      <c r="E56" s="31">
        <f t="shared" si="2"/>
        <v>0</v>
      </c>
      <c r="F56" s="22"/>
      <c r="G56" s="22"/>
      <c r="H56" s="22"/>
      <c r="I56" s="22"/>
      <c r="J56" s="22"/>
      <c r="K56" s="22"/>
      <c r="L56" s="22"/>
      <c r="M56" s="22"/>
      <c r="N56" s="22"/>
      <c r="O56" s="22"/>
      <c r="P56" s="22"/>
      <c r="Q56" s="22"/>
      <c r="R56" s="1"/>
      <c r="S56" s="39"/>
      <c r="T56" s="1"/>
      <c r="U56" s="1"/>
      <c r="V56" s="1"/>
      <c r="W56" s="1"/>
      <c r="X56" s="1"/>
      <c r="Y56" s="1"/>
      <c r="Z56" s="1"/>
    </row>
    <row r="57" spans="1:26" ht="15.75" customHeight="1" x14ac:dyDescent="0.2">
      <c r="A57" s="21">
        <f>Kontoplan!B47</f>
        <v>7141</v>
      </c>
      <c r="B57" s="21" t="str">
        <f>Kontoplan!C47</f>
        <v>Reisekostnad annet</v>
      </c>
      <c r="C57" s="22"/>
      <c r="D57" s="22"/>
      <c r="E57" s="31">
        <f t="shared" si="2"/>
        <v>0</v>
      </c>
      <c r="F57" s="22"/>
      <c r="G57" s="22"/>
      <c r="H57" s="22"/>
      <c r="I57" s="22"/>
      <c r="J57" s="22"/>
      <c r="K57" s="22"/>
      <c r="L57" s="22"/>
      <c r="M57" s="22"/>
      <c r="N57" s="22"/>
      <c r="O57" s="22"/>
      <c r="P57" s="22"/>
      <c r="Q57" s="22"/>
      <c r="R57" s="1"/>
      <c r="S57" s="39"/>
      <c r="T57" s="1"/>
      <c r="U57" s="1"/>
      <c r="V57" s="1"/>
      <c r="W57" s="1"/>
      <c r="X57" s="1"/>
      <c r="Y57" s="1"/>
      <c r="Z57" s="1"/>
    </row>
    <row r="58" spans="1:26" ht="15.75" customHeight="1" x14ac:dyDescent="0.2">
      <c r="A58" s="21">
        <f>Kontoplan!B48</f>
        <v>7310</v>
      </c>
      <c r="B58" s="21" t="str">
        <f>Kontoplan!C48</f>
        <v>Arrangement, idrett</v>
      </c>
      <c r="C58" s="22"/>
      <c r="D58" s="22"/>
      <c r="E58" s="31">
        <f t="shared" si="2"/>
        <v>0</v>
      </c>
      <c r="F58" s="22"/>
      <c r="G58" s="22"/>
      <c r="H58" s="22"/>
      <c r="I58" s="22"/>
      <c r="J58" s="22"/>
      <c r="K58" s="22"/>
      <c r="L58" s="22"/>
      <c r="M58" s="22"/>
      <c r="N58" s="22"/>
      <c r="O58" s="22"/>
      <c r="P58" s="22"/>
      <c r="Q58" s="22"/>
      <c r="R58" s="1"/>
      <c r="S58" s="39"/>
      <c r="T58" s="1"/>
      <c r="U58" s="1"/>
      <c r="V58" s="1"/>
      <c r="W58" s="1"/>
      <c r="X58" s="1"/>
      <c r="Y58" s="1"/>
      <c r="Z58" s="1"/>
    </row>
    <row r="59" spans="1:26" ht="15.75" customHeight="1" x14ac:dyDescent="0.2">
      <c r="A59" s="21">
        <f>Kontoplan!B49</f>
        <v>7315</v>
      </c>
      <c r="B59" s="21" t="str">
        <f>Kontoplan!C49</f>
        <v>Arrangement, ikke idrett</v>
      </c>
      <c r="C59" s="22"/>
      <c r="D59" s="22"/>
      <c r="E59" s="31">
        <v>7400</v>
      </c>
      <c r="F59" s="22">
        <v>0</v>
      </c>
      <c r="G59" s="22"/>
      <c r="H59" s="22">
        <v>0</v>
      </c>
      <c r="I59" s="22"/>
      <c r="J59" s="22"/>
      <c r="K59" s="22">
        <v>3500</v>
      </c>
      <c r="L59" s="22"/>
      <c r="M59" s="22"/>
      <c r="N59" s="22">
        <v>1750</v>
      </c>
      <c r="O59" s="22"/>
      <c r="P59" s="22"/>
      <c r="Q59" s="22">
        <v>3500</v>
      </c>
      <c r="R59" s="1"/>
      <c r="S59" s="39"/>
      <c r="T59" s="1"/>
      <c r="U59" s="1"/>
      <c r="V59" s="1"/>
      <c r="W59" s="1"/>
      <c r="X59" s="1"/>
      <c r="Y59" s="1"/>
      <c r="Z59" s="1"/>
    </row>
    <row r="60" spans="1:26" ht="15.75" customHeight="1" x14ac:dyDescent="0.2">
      <c r="A60" s="21">
        <f>Kontoplan!B50</f>
        <v>7320</v>
      </c>
      <c r="B60" s="21" t="str">
        <f>Kontoplan!C50</f>
        <v>Markedsføring</v>
      </c>
      <c r="C60" s="22"/>
      <c r="D60" s="22"/>
      <c r="E60" s="31">
        <f t="shared" ref="E60:E70" si="3">SUM(F60:Q60)</f>
        <v>0</v>
      </c>
      <c r="F60" s="22"/>
      <c r="G60" s="22"/>
      <c r="H60" s="22"/>
      <c r="I60" s="22"/>
      <c r="J60" s="22"/>
      <c r="K60" s="22"/>
      <c r="L60" s="22"/>
      <c r="M60" s="22"/>
      <c r="N60" s="22"/>
      <c r="O60" s="22"/>
      <c r="P60" s="22"/>
      <c r="Q60" s="22"/>
      <c r="R60" s="1"/>
      <c r="S60" s="39"/>
      <c r="T60" s="1"/>
      <c r="U60" s="1"/>
      <c r="V60" s="1"/>
      <c r="W60" s="1"/>
      <c r="X60" s="1"/>
      <c r="Y60" s="1"/>
      <c r="Z60" s="1"/>
    </row>
    <row r="61" spans="1:26" ht="15.75" customHeight="1" x14ac:dyDescent="0.2">
      <c r="A61" s="21">
        <f>Kontoplan!B51</f>
        <v>7350</v>
      </c>
      <c r="B61" s="21" t="str">
        <f>Kontoplan!C51</f>
        <v>Representasjon</v>
      </c>
      <c r="C61" s="22"/>
      <c r="D61" s="22"/>
      <c r="E61" s="31">
        <f t="shared" si="3"/>
        <v>0</v>
      </c>
      <c r="F61" s="22"/>
      <c r="G61" s="22"/>
      <c r="H61" s="22"/>
      <c r="I61" s="22"/>
      <c r="J61" s="22"/>
      <c r="K61" s="22"/>
      <c r="L61" s="22"/>
      <c r="M61" s="22"/>
      <c r="N61" s="22"/>
      <c r="O61" s="22"/>
      <c r="P61" s="22"/>
      <c r="Q61" s="22"/>
      <c r="R61" s="1"/>
      <c r="S61" s="39"/>
      <c r="T61" s="1"/>
      <c r="U61" s="1"/>
      <c r="V61" s="1"/>
      <c r="W61" s="1"/>
      <c r="X61" s="1"/>
      <c r="Y61" s="1"/>
      <c r="Z61" s="1"/>
    </row>
    <row r="62" spans="1:26" ht="15.75" customHeight="1" x14ac:dyDescent="0.2">
      <c r="A62" s="21">
        <f>Kontoplan!B52</f>
        <v>7401</v>
      </c>
      <c r="B62" s="21" t="str">
        <f>Kontoplan!C52</f>
        <v>Bot</v>
      </c>
      <c r="C62" s="22"/>
      <c r="D62" s="22"/>
      <c r="E62" s="31">
        <f t="shared" si="3"/>
        <v>0</v>
      </c>
      <c r="F62" s="22"/>
      <c r="G62" s="22"/>
      <c r="H62" s="22"/>
      <c r="I62" s="22"/>
      <c r="J62" s="22"/>
      <c r="K62" s="22"/>
      <c r="L62" s="22"/>
      <c r="M62" s="22"/>
      <c r="N62" s="22"/>
      <c r="O62" s="22"/>
      <c r="P62" s="22"/>
      <c r="Q62" s="22"/>
      <c r="R62" s="1"/>
      <c r="S62" s="39"/>
      <c r="T62" s="1"/>
      <c r="U62" s="1"/>
      <c r="V62" s="1"/>
      <c r="W62" s="1"/>
      <c r="X62" s="1"/>
      <c r="Y62" s="1"/>
      <c r="Z62" s="1"/>
    </row>
    <row r="63" spans="1:26" ht="15.75" customHeight="1" x14ac:dyDescent="0.2">
      <c r="A63" s="21">
        <f>Kontoplan!B53</f>
        <v>7410</v>
      </c>
      <c r="B63" s="21" t="str">
        <f>Kontoplan!C53</f>
        <v>Kontingent</v>
      </c>
      <c r="C63" s="22"/>
      <c r="D63" s="22"/>
      <c r="E63" s="31">
        <f t="shared" si="3"/>
        <v>10000</v>
      </c>
      <c r="F63" s="22">
        <v>1000</v>
      </c>
      <c r="G63" s="22"/>
      <c r="H63" s="22"/>
      <c r="I63" s="22"/>
      <c r="J63" s="22"/>
      <c r="K63" s="22">
        <v>9000</v>
      </c>
      <c r="L63" s="22"/>
      <c r="M63" s="22"/>
      <c r="N63" s="22"/>
      <c r="O63" s="22"/>
      <c r="P63" s="22"/>
      <c r="Q63" s="22"/>
      <c r="R63" s="1"/>
      <c r="S63" s="39"/>
      <c r="T63" s="1"/>
      <c r="U63" s="1"/>
      <c r="V63" s="1"/>
      <c r="W63" s="1"/>
      <c r="X63" s="1"/>
      <c r="Y63" s="1"/>
      <c r="Z63" s="1"/>
    </row>
    <row r="64" spans="1:26" ht="15.75" customHeight="1" x14ac:dyDescent="0.2">
      <c r="A64" s="21">
        <f>Kontoplan!B54</f>
        <v>7430</v>
      </c>
      <c r="B64" s="21" t="str">
        <f>Kontoplan!C54</f>
        <v>Gave</v>
      </c>
      <c r="C64" s="22"/>
      <c r="D64" s="22"/>
      <c r="E64" s="31">
        <f t="shared" si="3"/>
        <v>0</v>
      </c>
      <c r="F64" s="22"/>
      <c r="G64" s="22"/>
      <c r="H64" s="22"/>
      <c r="I64" s="22"/>
      <c r="J64" s="22"/>
      <c r="K64" s="22"/>
      <c r="L64" s="22"/>
      <c r="M64" s="22"/>
      <c r="N64" s="22"/>
      <c r="O64" s="22"/>
      <c r="P64" s="22"/>
      <c r="Q64" s="22"/>
      <c r="R64" s="1"/>
      <c r="S64" s="39"/>
      <c r="T64" s="1"/>
      <c r="U64" s="1"/>
      <c r="V64" s="1"/>
      <c r="W64" s="1"/>
      <c r="X64" s="1"/>
      <c r="Y64" s="1"/>
      <c r="Z64" s="1"/>
    </row>
    <row r="65" spans="1:26" ht="15.75" customHeight="1" x14ac:dyDescent="0.2">
      <c r="A65" s="21">
        <f>Kontoplan!B55</f>
        <v>7500</v>
      </c>
      <c r="B65" s="21" t="str">
        <f>Kontoplan!C55</f>
        <v>Forsikringspremie</v>
      </c>
      <c r="C65" s="22"/>
      <c r="D65" s="22"/>
      <c r="E65" s="31">
        <f t="shared" si="3"/>
        <v>0</v>
      </c>
      <c r="F65" s="22"/>
      <c r="G65" s="22"/>
      <c r="H65" s="22"/>
      <c r="I65" s="22"/>
      <c r="J65" s="22"/>
      <c r="K65" s="22"/>
      <c r="L65" s="22"/>
      <c r="M65" s="22"/>
      <c r="N65" s="22"/>
      <c r="O65" s="22"/>
      <c r="P65" s="22"/>
      <c r="Q65" s="22"/>
      <c r="R65" s="1"/>
      <c r="S65" s="39"/>
      <c r="T65" s="1"/>
      <c r="U65" s="1"/>
      <c r="V65" s="1"/>
      <c r="W65" s="1"/>
      <c r="X65" s="1"/>
      <c r="Y65" s="1"/>
      <c r="Z65" s="1"/>
    </row>
    <row r="66" spans="1:26" ht="15.75" customHeight="1" x14ac:dyDescent="0.2">
      <c r="A66" s="21">
        <f>Kontoplan!B56</f>
        <v>7770</v>
      </c>
      <c r="B66" s="21" t="str">
        <f>Kontoplan!C56</f>
        <v>Bank og kortgebyr</v>
      </c>
      <c r="C66" s="22"/>
      <c r="D66" s="22"/>
      <c r="E66" s="31">
        <f t="shared" si="3"/>
        <v>0</v>
      </c>
      <c r="F66" s="22"/>
      <c r="G66" s="22"/>
      <c r="H66" s="22"/>
      <c r="I66" s="22"/>
      <c r="J66" s="22"/>
      <c r="K66" s="22"/>
      <c r="L66" s="22"/>
      <c r="M66" s="22"/>
      <c r="N66" s="22"/>
      <c r="O66" s="22"/>
      <c r="P66" s="22"/>
      <c r="Q66" s="22"/>
      <c r="R66" s="1"/>
      <c r="S66" s="39"/>
      <c r="T66" s="1"/>
      <c r="U66" s="1"/>
      <c r="V66" s="1"/>
      <c r="W66" s="1"/>
      <c r="X66" s="1"/>
      <c r="Y66" s="1"/>
      <c r="Z66" s="1"/>
    </row>
    <row r="67" spans="1:26" ht="15.75" customHeight="1" x14ac:dyDescent="0.2">
      <c r="A67" s="21">
        <f>Kontoplan!B57</f>
        <v>7791</v>
      </c>
      <c r="B67" s="21" t="str">
        <f>Kontoplan!C57</f>
        <v>Internstøtte grupper</v>
      </c>
      <c r="C67" s="22"/>
      <c r="D67" s="22"/>
      <c r="E67" s="31">
        <f t="shared" si="3"/>
        <v>0</v>
      </c>
      <c r="F67" s="22"/>
      <c r="G67" s="22"/>
      <c r="H67" s="22"/>
      <c r="I67" s="22"/>
      <c r="J67" s="22"/>
      <c r="K67" s="22"/>
      <c r="L67" s="22"/>
      <c r="M67" s="22"/>
      <c r="N67" s="22"/>
      <c r="O67" s="22"/>
      <c r="P67" s="22"/>
      <c r="Q67" s="22"/>
      <c r="R67" s="1"/>
      <c r="S67" s="39"/>
      <c r="T67" s="1"/>
      <c r="U67" s="1"/>
      <c r="V67" s="1"/>
      <c r="W67" s="1"/>
      <c r="X67" s="1"/>
      <c r="Y67" s="1"/>
      <c r="Z67" s="1"/>
    </row>
    <row r="68" spans="1:26" ht="15.75" customHeight="1" x14ac:dyDescent="0.2">
      <c r="A68" s="21">
        <f>Kontoplan!B58</f>
        <v>8050</v>
      </c>
      <c r="B68" s="21" t="str">
        <f>Kontoplan!C58</f>
        <v>Annen renteinntekt</v>
      </c>
      <c r="C68" s="22"/>
      <c r="D68" s="22"/>
      <c r="E68" s="31">
        <f t="shared" si="3"/>
        <v>0</v>
      </c>
      <c r="F68" s="22"/>
      <c r="G68" s="22"/>
      <c r="H68" s="22"/>
      <c r="I68" s="22"/>
      <c r="J68" s="22"/>
      <c r="K68" s="22"/>
      <c r="L68" s="22"/>
      <c r="M68" s="22"/>
      <c r="N68" s="22"/>
      <c r="O68" s="22"/>
      <c r="P68" s="22"/>
      <c r="Q68" s="22"/>
      <c r="R68" s="1"/>
      <c r="S68" s="39"/>
      <c r="T68" s="1"/>
      <c r="U68" s="1"/>
      <c r="V68" s="1"/>
      <c r="W68" s="1"/>
      <c r="X68" s="1"/>
      <c r="Y68" s="1"/>
      <c r="Z68" s="1"/>
    </row>
    <row r="69" spans="1:26" ht="15.75" customHeight="1" x14ac:dyDescent="0.2">
      <c r="A69" s="21">
        <f>Kontoplan!B59</f>
        <v>8150</v>
      </c>
      <c r="B69" s="21" t="str">
        <f>Kontoplan!C59</f>
        <v>Annen rentekostnad</v>
      </c>
      <c r="C69" s="22"/>
      <c r="D69" s="22"/>
      <c r="E69" s="31">
        <f t="shared" si="3"/>
        <v>0</v>
      </c>
      <c r="F69" s="22"/>
      <c r="G69" s="22"/>
      <c r="H69" s="22"/>
      <c r="I69" s="22"/>
      <c r="J69" s="22"/>
      <c r="K69" s="22"/>
      <c r="L69" s="22"/>
      <c r="M69" s="22"/>
      <c r="N69" s="22"/>
      <c r="O69" s="22"/>
      <c r="P69" s="22"/>
      <c r="Q69" s="22"/>
      <c r="R69" s="1"/>
      <c r="S69" s="39"/>
      <c r="T69" s="1"/>
      <c r="U69" s="1"/>
      <c r="V69" s="1"/>
      <c r="W69" s="1"/>
      <c r="X69" s="1"/>
      <c r="Y69" s="1"/>
      <c r="Z69" s="1"/>
    </row>
    <row r="70" spans="1:26" ht="15.75" customHeight="1" x14ac:dyDescent="0.2">
      <c r="A70" s="21">
        <f>Kontoplan!B60</f>
        <v>8170</v>
      </c>
      <c r="B70" s="21" t="str">
        <f>Kontoplan!C60</f>
        <v>Annen finanskostnad</v>
      </c>
      <c r="C70" s="22"/>
      <c r="D70" s="22"/>
      <c r="E70" s="31">
        <f t="shared" si="3"/>
        <v>0</v>
      </c>
      <c r="F70" s="22"/>
      <c r="G70" s="22"/>
      <c r="H70" s="22"/>
      <c r="I70" s="22"/>
      <c r="J70" s="22"/>
      <c r="K70" s="22"/>
      <c r="L70" s="22"/>
      <c r="M70" s="22"/>
      <c r="N70" s="22"/>
      <c r="O70" s="22"/>
      <c r="P70" s="22"/>
      <c r="Q70" s="22"/>
      <c r="R70" s="1"/>
      <c r="S70" s="39"/>
      <c r="T70" s="1"/>
      <c r="U70" s="1"/>
      <c r="V70" s="1"/>
      <c r="W70" s="1"/>
      <c r="X70" s="1"/>
      <c r="Y70" s="1"/>
      <c r="Z70" s="1"/>
    </row>
    <row r="71" spans="1:26" ht="15.75" customHeight="1" x14ac:dyDescent="0.2">
      <c r="A71" s="1"/>
      <c r="B71" s="1"/>
      <c r="C71" s="28"/>
      <c r="D71" s="28"/>
      <c r="E71" s="28"/>
      <c r="F71" s="28"/>
      <c r="G71" s="28"/>
      <c r="H71" s="28"/>
      <c r="I71" s="28"/>
      <c r="J71" s="28"/>
      <c r="K71" s="28"/>
      <c r="L71" s="28"/>
      <c r="M71" s="28"/>
      <c r="N71" s="28"/>
      <c r="O71" s="28"/>
      <c r="P71" s="28"/>
      <c r="Q71" s="28"/>
      <c r="R71" s="1"/>
      <c r="S71" s="1"/>
      <c r="T71" s="1"/>
      <c r="U71" s="1"/>
      <c r="V71" s="1"/>
      <c r="W71" s="1"/>
      <c r="X71" s="1"/>
      <c r="Y71" s="1"/>
      <c r="Z71" s="1"/>
    </row>
    <row r="72" spans="1:26" ht="15.75" customHeight="1" x14ac:dyDescent="0.2">
      <c r="A72" s="63" t="s">
        <v>172</v>
      </c>
      <c r="B72" s="61"/>
      <c r="C72" s="30">
        <f>SUM(C39:C71)</f>
        <v>0</v>
      </c>
      <c r="D72" s="30"/>
      <c r="E72" s="31">
        <f t="shared" ref="E72:Q72" si="4">SUM(E39:E71)</f>
        <v>29150</v>
      </c>
      <c r="F72" s="30">
        <f t="shared" si="4"/>
        <v>1000</v>
      </c>
      <c r="G72" s="30">
        <f t="shared" si="4"/>
        <v>1375</v>
      </c>
      <c r="H72" s="30">
        <f t="shared" si="4"/>
        <v>0</v>
      </c>
      <c r="I72" s="30">
        <f t="shared" si="4"/>
        <v>0</v>
      </c>
      <c r="J72" s="30">
        <f t="shared" si="4"/>
        <v>0</v>
      </c>
      <c r="K72" s="30">
        <f t="shared" si="4"/>
        <v>12500</v>
      </c>
      <c r="L72" s="30">
        <f t="shared" si="4"/>
        <v>0</v>
      </c>
      <c r="M72" s="30">
        <f t="shared" si="4"/>
        <v>0</v>
      </c>
      <c r="N72" s="30">
        <f t="shared" si="4"/>
        <v>12125</v>
      </c>
      <c r="O72" s="30">
        <f t="shared" si="4"/>
        <v>0</v>
      </c>
      <c r="P72" s="30">
        <f t="shared" si="4"/>
        <v>0</v>
      </c>
      <c r="Q72" s="30">
        <f t="shared" si="4"/>
        <v>3500</v>
      </c>
      <c r="R72" s="1"/>
      <c r="S72" s="3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3" t="s">
        <v>173</v>
      </c>
      <c r="B74" s="61"/>
      <c r="C74" s="30">
        <f t="shared" ref="C74:Q74" si="5">C32+C72</f>
        <v>0</v>
      </c>
      <c r="D74" s="30">
        <f t="shared" si="5"/>
        <v>0</v>
      </c>
      <c r="E74" s="31">
        <f t="shared" si="5"/>
        <v>-5900</v>
      </c>
      <c r="F74" s="30">
        <f t="shared" si="5"/>
        <v>-12200</v>
      </c>
      <c r="G74" s="30">
        <f t="shared" si="5"/>
        <v>500</v>
      </c>
      <c r="H74" s="30">
        <f t="shared" si="5"/>
        <v>-200</v>
      </c>
      <c r="I74" s="30">
        <f t="shared" si="5"/>
        <v>0</v>
      </c>
      <c r="J74" s="30">
        <f t="shared" si="5"/>
        <v>0</v>
      </c>
      <c r="K74" s="30">
        <f t="shared" si="5"/>
        <v>-4200</v>
      </c>
      <c r="L74" s="30">
        <f t="shared" si="5"/>
        <v>0</v>
      </c>
      <c r="M74" s="30">
        <f t="shared" si="5"/>
        <v>-200</v>
      </c>
      <c r="N74" s="30">
        <f t="shared" si="5"/>
        <v>11750</v>
      </c>
      <c r="O74" s="30">
        <f t="shared" si="5"/>
        <v>0</v>
      </c>
      <c r="P74" s="30">
        <f t="shared" si="5"/>
        <v>0</v>
      </c>
      <c r="Q74" s="30">
        <f t="shared" si="5"/>
        <v>0</v>
      </c>
      <c r="R74" s="1"/>
      <c r="S74" s="3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pane xSplit="2" topLeftCell="C1" activePane="topRight" state="frozen"/>
      <selection pane="topRight" activeCell="D2" sqref="D2"/>
    </sheetView>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176</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6"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6" x14ac:dyDescent="0.2">
      <c r="A7" s="67" t="s">
        <v>126</v>
      </c>
      <c r="B7" s="55"/>
      <c r="C7" s="55"/>
      <c r="D7" s="55"/>
      <c r="E7" s="55"/>
      <c r="F7" s="55"/>
      <c r="G7" s="55"/>
      <c r="H7" s="55"/>
      <c r="I7" s="55"/>
      <c r="J7" s="55"/>
      <c r="K7" s="55"/>
      <c r="L7" s="55"/>
      <c r="M7" s="55"/>
      <c r="N7" s="55"/>
      <c r="O7" s="55"/>
      <c r="P7" s="55"/>
      <c r="Q7" s="55"/>
      <c r="R7" s="55"/>
      <c r="S7" s="55"/>
      <c r="T7" s="1"/>
      <c r="U7" s="1"/>
      <c r="V7" s="1"/>
      <c r="W7" s="1"/>
      <c r="X7" s="1"/>
      <c r="Y7" s="1"/>
      <c r="Z7" s="1"/>
    </row>
    <row r="8" spans="1:26" ht="24" x14ac:dyDescent="0.2">
      <c r="A8" s="68" t="str">
        <f ca="1">MID(CELL("filename",A1),FIND("]",CELL("filename",A1))+1,255)</f>
        <v>Badminton</v>
      </c>
      <c r="B8" s="55"/>
      <c r="C8" s="55"/>
      <c r="D8" s="55"/>
      <c r="E8" s="55"/>
      <c r="F8" s="55"/>
      <c r="G8" s="55"/>
      <c r="H8" s="55"/>
      <c r="I8" s="55"/>
      <c r="J8" s="55"/>
      <c r="K8" s="55"/>
      <c r="L8" s="55"/>
      <c r="M8" s="55"/>
      <c r="N8" s="55"/>
      <c r="O8" s="55"/>
      <c r="P8" s="55"/>
      <c r="Q8" s="55"/>
      <c r="R8" s="55"/>
      <c r="S8" s="55"/>
      <c r="T8" s="1"/>
      <c r="U8" s="1"/>
      <c r="V8" s="1"/>
      <c r="W8" s="1"/>
      <c r="X8" s="1"/>
      <c r="Y8" s="1"/>
      <c r="Z8" s="1"/>
    </row>
    <row r="9" spans="1:26" ht="16" x14ac:dyDescent="0.2">
      <c r="A9" s="1"/>
      <c r="B9" s="1"/>
      <c r="C9" s="1"/>
      <c r="D9" s="1"/>
      <c r="E9" s="1"/>
      <c r="F9" s="1"/>
      <c r="G9" s="1"/>
      <c r="H9" s="1"/>
      <c r="I9" s="1"/>
      <c r="J9" s="1"/>
      <c r="K9" s="1"/>
      <c r="L9" s="1"/>
      <c r="M9" s="1"/>
      <c r="N9" s="1"/>
      <c r="O9" s="1"/>
      <c r="P9" s="1"/>
      <c r="Q9" s="1"/>
      <c r="R9" s="1"/>
      <c r="S9" s="1"/>
      <c r="T9" s="1"/>
      <c r="U9" s="1"/>
      <c r="V9" s="1"/>
      <c r="W9" s="1"/>
      <c r="X9" s="1"/>
      <c r="Y9" s="1"/>
      <c r="Z9" s="1"/>
    </row>
    <row r="10" spans="1:26" ht="16" x14ac:dyDescent="0.2">
      <c r="A10" s="65" t="s">
        <v>161</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6"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6" x14ac:dyDescent="0.2">
      <c r="A12" s="19" t="s">
        <v>162</v>
      </c>
      <c r="B12" s="19" t="s">
        <v>163</v>
      </c>
      <c r="C12" s="19" t="s">
        <v>164</v>
      </c>
      <c r="D12" s="19" t="s">
        <v>165</v>
      </c>
      <c r="E12" s="20" t="s">
        <v>166</v>
      </c>
      <c r="F12" s="19" t="s">
        <v>177</v>
      </c>
      <c r="G12" s="19" t="s">
        <v>178</v>
      </c>
      <c r="H12" s="19" t="s">
        <v>179</v>
      </c>
      <c r="I12" s="19" t="s">
        <v>180</v>
      </c>
      <c r="J12" s="19" t="s">
        <v>181</v>
      </c>
      <c r="K12" s="19" t="s">
        <v>182</v>
      </c>
      <c r="L12" s="19" t="s">
        <v>183</v>
      </c>
      <c r="M12" s="19" t="s">
        <v>184</v>
      </c>
      <c r="N12" s="19" t="s">
        <v>185</v>
      </c>
      <c r="O12" s="19" t="s">
        <v>186</v>
      </c>
      <c r="P12" s="19" t="s">
        <v>187</v>
      </c>
      <c r="Q12" s="19" t="s">
        <v>188</v>
      </c>
      <c r="R12" s="38"/>
      <c r="S12" s="19" t="s">
        <v>189</v>
      </c>
      <c r="T12" s="1"/>
      <c r="U12" s="1"/>
      <c r="V12" s="1"/>
      <c r="W12" s="1"/>
      <c r="X12" s="1"/>
      <c r="Y12" s="1"/>
      <c r="Z12" s="1"/>
    </row>
    <row r="13" spans="1:26" ht="16" x14ac:dyDescent="0.2">
      <c r="A13" s="21">
        <f>Kontoplan!B11</f>
        <v>3000</v>
      </c>
      <c r="B13" s="21" t="str">
        <f>Kontoplan!C11</f>
        <v>Salgsinntekter, avgiftspliktig</v>
      </c>
      <c r="C13" s="22"/>
      <c r="D13" s="22"/>
      <c r="E13" s="31">
        <f t="shared" ref="E13:E30" si="0">SUM(F13:Q13)</f>
        <v>0</v>
      </c>
      <c r="F13" s="22"/>
      <c r="G13" s="22"/>
      <c r="H13" s="22"/>
      <c r="I13" s="22"/>
      <c r="J13" s="22"/>
      <c r="K13" s="22"/>
      <c r="L13" s="22"/>
      <c r="M13" s="22"/>
      <c r="N13" s="22"/>
      <c r="O13" s="22"/>
      <c r="P13" s="22"/>
      <c r="Q13" s="22"/>
      <c r="R13" s="1"/>
      <c r="S13" s="39"/>
      <c r="T13" s="1"/>
      <c r="U13" s="1"/>
      <c r="V13" s="1"/>
      <c r="W13" s="1"/>
      <c r="X13" s="1"/>
      <c r="Y13" s="1"/>
      <c r="Z13" s="1"/>
    </row>
    <row r="14" spans="1:26" ht="16" x14ac:dyDescent="0.2">
      <c r="A14" s="21">
        <f>Kontoplan!B12</f>
        <v>3009</v>
      </c>
      <c r="B14" s="21" t="str">
        <f>Kontoplan!C12</f>
        <v>Sponsorinntekt</v>
      </c>
      <c r="C14" s="22"/>
      <c r="D14" s="22"/>
      <c r="E14" s="31">
        <f t="shared" si="0"/>
        <v>0</v>
      </c>
      <c r="F14" s="22"/>
      <c r="G14" s="22"/>
      <c r="H14" s="22"/>
      <c r="I14" s="22"/>
      <c r="J14" s="22"/>
      <c r="K14" s="22"/>
      <c r="L14" s="22"/>
      <c r="M14" s="22"/>
      <c r="N14" s="22"/>
      <c r="O14" s="22"/>
      <c r="P14" s="22"/>
      <c r="Q14" s="22"/>
      <c r="R14" s="1"/>
      <c r="S14" s="39"/>
      <c r="T14" s="1"/>
      <c r="U14" s="1"/>
      <c r="V14" s="1"/>
      <c r="W14" s="1"/>
      <c r="X14" s="1"/>
      <c r="Y14" s="1"/>
      <c r="Z14" s="1"/>
    </row>
    <row r="15" spans="1:26" ht="16" x14ac:dyDescent="0.2">
      <c r="A15" s="21">
        <f>Kontoplan!B13</f>
        <v>3100</v>
      </c>
      <c r="B15" s="21" t="str">
        <f>Kontoplan!C13</f>
        <v>Salgsinntekter, avgiftsfri</v>
      </c>
      <c r="C15" s="22"/>
      <c r="D15" s="22"/>
      <c r="E15" s="31">
        <f t="shared" si="0"/>
        <v>0</v>
      </c>
      <c r="F15" s="22"/>
      <c r="G15" s="22"/>
      <c r="H15" s="22"/>
      <c r="I15" s="22"/>
      <c r="J15" s="22"/>
      <c r="K15" s="22"/>
      <c r="L15" s="22"/>
      <c r="M15" s="22"/>
      <c r="N15" s="22"/>
      <c r="O15" s="22"/>
      <c r="P15" s="22"/>
      <c r="Q15" s="22"/>
      <c r="R15" s="1"/>
      <c r="S15" s="39"/>
      <c r="T15" s="1"/>
      <c r="U15" s="1"/>
      <c r="V15" s="1"/>
      <c r="W15" s="1"/>
      <c r="X15" s="1"/>
      <c r="Y15" s="1"/>
      <c r="Z15" s="1"/>
    </row>
    <row r="16" spans="1:26" ht="16" x14ac:dyDescent="0.2">
      <c r="A16" s="21">
        <f>Kontoplan!B14</f>
        <v>3101</v>
      </c>
      <c r="B16" s="21" t="str">
        <f>Kontoplan!C14</f>
        <v>Dugnad</v>
      </c>
      <c r="C16" s="22"/>
      <c r="D16" s="22"/>
      <c r="E16" s="31">
        <f t="shared" si="0"/>
        <v>0</v>
      </c>
      <c r="F16" s="22"/>
      <c r="G16" s="22"/>
      <c r="H16" s="22"/>
      <c r="I16" s="22"/>
      <c r="J16" s="22"/>
      <c r="K16" s="22"/>
      <c r="L16" s="22"/>
      <c r="M16" s="22"/>
      <c r="N16" s="22"/>
      <c r="O16" s="22"/>
      <c r="P16" s="22"/>
      <c r="Q16" s="22"/>
      <c r="R16" s="1"/>
      <c r="S16" s="39"/>
      <c r="T16" s="1"/>
      <c r="U16" s="1"/>
      <c r="V16" s="1"/>
      <c r="W16" s="1"/>
      <c r="X16" s="1"/>
      <c r="Y16" s="1"/>
      <c r="Z16" s="1"/>
    </row>
    <row r="17" spans="1:26" ht="16" x14ac:dyDescent="0.2">
      <c r="A17" s="21">
        <f>Kontoplan!B15</f>
        <v>3410</v>
      </c>
      <c r="B17" s="21" t="str">
        <f>Kontoplan!C15</f>
        <v>Tilskudd fra Oslo Kommune</v>
      </c>
      <c r="C17" s="22"/>
      <c r="D17" s="22"/>
      <c r="E17" s="31">
        <f t="shared" si="0"/>
        <v>0</v>
      </c>
      <c r="F17" s="22"/>
      <c r="G17" s="22"/>
      <c r="H17" s="22"/>
      <c r="I17" s="22"/>
      <c r="J17" s="22"/>
      <c r="K17" s="22"/>
      <c r="L17" s="22"/>
      <c r="M17" s="22"/>
      <c r="N17" s="22"/>
      <c r="O17" s="22"/>
      <c r="P17" s="22"/>
      <c r="Q17" s="22"/>
      <c r="R17" s="1"/>
      <c r="S17" s="39"/>
      <c r="T17" s="1"/>
      <c r="U17" s="1"/>
      <c r="V17" s="1"/>
      <c r="W17" s="1"/>
      <c r="X17" s="1"/>
      <c r="Y17" s="1"/>
      <c r="Z17" s="1"/>
    </row>
    <row r="18" spans="1:26" ht="16" x14ac:dyDescent="0.2">
      <c r="A18" s="21">
        <f>Kontoplan!B16</f>
        <v>3420</v>
      </c>
      <c r="B18" s="21" t="str">
        <f>Kontoplan!C16</f>
        <v>Momskompensasjon</v>
      </c>
      <c r="C18" s="22"/>
      <c r="D18" s="22"/>
      <c r="E18" s="31">
        <f t="shared" si="0"/>
        <v>0</v>
      </c>
      <c r="F18" s="22"/>
      <c r="G18" s="22"/>
      <c r="H18" s="22"/>
      <c r="I18" s="22"/>
      <c r="J18" s="22"/>
      <c r="K18" s="22"/>
      <c r="L18" s="22"/>
      <c r="M18" s="22"/>
      <c r="N18" s="22"/>
      <c r="O18" s="22"/>
      <c r="P18" s="22"/>
      <c r="Q18" s="22"/>
      <c r="R18" s="1"/>
      <c r="S18" s="39"/>
      <c r="T18" s="1"/>
      <c r="U18" s="1"/>
      <c r="V18" s="1"/>
      <c r="W18" s="1"/>
      <c r="X18" s="1"/>
      <c r="Y18" s="1"/>
      <c r="Z18" s="1"/>
    </row>
    <row r="19" spans="1:26" ht="16" x14ac:dyDescent="0.2">
      <c r="A19" s="21">
        <f>Kontoplan!B17</f>
        <v>3430</v>
      </c>
      <c r="B19" s="21" t="str">
        <f>Kontoplan!C17</f>
        <v>Grasrotandelen Norsk Tipping</v>
      </c>
      <c r="C19" s="22"/>
      <c r="D19" s="22"/>
      <c r="E19" s="31">
        <f t="shared" si="0"/>
        <v>0</v>
      </c>
      <c r="F19" s="22"/>
      <c r="G19" s="22"/>
      <c r="H19" s="22"/>
      <c r="I19" s="22"/>
      <c r="J19" s="22"/>
      <c r="K19" s="22"/>
      <c r="L19" s="22"/>
      <c r="M19" s="22"/>
      <c r="N19" s="22"/>
      <c r="O19" s="22"/>
      <c r="P19" s="22"/>
      <c r="Q19" s="22"/>
      <c r="R19" s="1"/>
      <c r="S19" s="39"/>
      <c r="T19" s="1"/>
      <c r="U19" s="1"/>
      <c r="V19" s="1"/>
      <c r="W19" s="1"/>
      <c r="X19" s="1"/>
      <c r="Y19" s="1"/>
      <c r="Z19" s="1"/>
    </row>
    <row r="20" spans="1:26" ht="16" x14ac:dyDescent="0.2">
      <c r="A20" s="21">
        <f>Kontoplan!B18</f>
        <v>3900</v>
      </c>
      <c r="B20" s="21" t="str">
        <f>Kontoplan!C18</f>
        <v>Annen driftsrelatert inntekt</v>
      </c>
      <c r="C20" s="22"/>
      <c r="D20" s="22"/>
      <c r="E20" s="31">
        <f t="shared" si="0"/>
        <v>0</v>
      </c>
      <c r="F20" s="22"/>
      <c r="G20" s="22"/>
      <c r="H20" s="22"/>
      <c r="I20" s="22"/>
      <c r="J20" s="22"/>
      <c r="K20" s="22"/>
      <c r="L20" s="22"/>
      <c r="M20" s="22"/>
      <c r="N20" s="22"/>
      <c r="O20" s="22"/>
      <c r="P20" s="22"/>
      <c r="Q20" s="22"/>
      <c r="R20" s="1"/>
      <c r="S20" s="39"/>
      <c r="T20" s="1"/>
      <c r="U20" s="1"/>
      <c r="V20" s="1"/>
      <c r="W20" s="1"/>
      <c r="X20" s="1"/>
      <c r="Y20" s="1"/>
      <c r="Z20" s="1"/>
    </row>
    <row r="21" spans="1:26" ht="15.75" customHeight="1" x14ac:dyDescent="0.2">
      <c r="A21" s="21">
        <f>Kontoplan!B19</f>
        <v>3901</v>
      </c>
      <c r="B21" s="21" t="str">
        <f>Kontoplan!C19</f>
        <v>Internstøtte BI Athletics</v>
      </c>
      <c r="C21" s="22"/>
      <c r="D21" s="22"/>
      <c r="E21" s="31">
        <f t="shared" si="0"/>
        <v>0</v>
      </c>
      <c r="F21" s="22"/>
      <c r="G21" s="22"/>
      <c r="H21" s="22"/>
      <c r="I21" s="22"/>
      <c r="J21" s="22"/>
      <c r="K21" s="22"/>
      <c r="L21" s="22"/>
      <c r="M21" s="22"/>
      <c r="N21" s="22"/>
      <c r="O21" s="22"/>
      <c r="P21" s="22"/>
      <c r="Q21" s="22"/>
      <c r="R21" s="1"/>
      <c r="S21" s="39"/>
      <c r="T21" s="1"/>
      <c r="U21" s="1"/>
      <c r="V21" s="1"/>
      <c r="W21" s="1"/>
      <c r="X21" s="1"/>
      <c r="Y21" s="1"/>
      <c r="Z21" s="1"/>
    </row>
    <row r="22" spans="1:26" ht="15.75" customHeight="1" x14ac:dyDescent="0.2">
      <c r="A22" s="21">
        <f>Kontoplan!B20</f>
        <v>3920</v>
      </c>
      <c r="B22" s="21" t="str">
        <f>Kontoplan!C20</f>
        <v>Medlemskontingent</v>
      </c>
      <c r="C22" s="22"/>
      <c r="D22" s="22"/>
      <c r="E22" s="31">
        <f t="shared" si="0"/>
        <v>0</v>
      </c>
      <c r="F22" s="22"/>
      <c r="G22" s="22"/>
      <c r="H22" s="22"/>
      <c r="I22" s="22"/>
      <c r="J22" s="22"/>
      <c r="K22" s="22"/>
      <c r="L22" s="22"/>
      <c r="M22" s="22"/>
      <c r="N22" s="22"/>
      <c r="O22" s="22"/>
      <c r="P22" s="22"/>
      <c r="Q22" s="22"/>
      <c r="R22" s="1"/>
      <c r="S22" s="39"/>
      <c r="T22" s="1"/>
      <c r="U22" s="1"/>
      <c r="V22" s="1"/>
      <c r="W22" s="1"/>
      <c r="X22" s="1"/>
      <c r="Y22" s="1"/>
      <c r="Z22" s="1"/>
    </row>
    <row r="23" spans="1:26" ht="15.75" customHeight="1" x14ac:dyDescent="0.2">
      <c r="A23" s="21">
        <f>Kontoplan!B21</f>
        <v>3921</v>
      </c>
      <c r="B23" s="21" t="str">
        <f>Kontoplan!C21</f>
        <v>Gruppeavgift</v>
      </c>
      <c r="C23" s="22"/>
      <c r="D23" s="22"/>
      <c r="E23" s="31">
        <f t="shared" si="0"/>
        <v>0</v>
      </c>
      <c r="F23" s="22"/>
      <c r="G23" s="22"/>
      <c r="H23" s="22"/>
      <c r="I23" s="22"/>
      <c r="J23" s="22"/>
      <c r="K23" s="22"/>
      <c r="L23" s="22"/>
      <c r="M23" s="22"/>
      <c r="N23" s="22"/>
      <c r="O23" s="22"/>
      <c r="P23" s="22"/>
      <c r="Q23" s="22"/>
      <c r="R23" s="1"/>
      <c r="S23" s="39"/>
      <c r="T23" s="1"/>
      <c r="U23" s="1"/>
      <c r="V23" s="1"/>
      <c r="W23" s="1"/>
      <c r="X23" s="1"/>
      <c r="Y23" s="1"/>
      <c r="Z23" s="1"/>
    </row>
    <row r="24" spans="1:26" ht="15.75" customHeight="1" x14ac:dyDescent="0.2">
      <c r="A24" s="21">
        <f>Kontoplan!B22</f>
        <v>3930</v>
      </c>
      <c r="B24" s="21" t="str">
        <f>Kontoplan!C22</f>
        <v>Treningsavgift</v>
      </c>
      <c r="C24" s="22"/>
      <c r="D24" s="22"/>
      <c r="E24" s="31">
        <f t="shared" si="0"/>
        <v>0</v>
      </c>
      <c r="F24" s="22"/>
      <c r="G24" s="22"/>
      <c r="H24" s="22"/>
      <c r="I24" s="22"/>
      <c r="J24" s="22"/>
      <c r="K24" s="22"/>
      <c r="L24" s="22"/>
      <c r="M24" s="22"/>
      <c r="N24" s="22"/>
      <c r="O24" s="22"/>
      <c r="P24" s="22"/>
      <c r="Q24" s="22"/>
      <c r="R24" s="1"/>
      <c r="S24" s="39"/>
      <c r="T24" s="1"/>
      <c r="U24" s="1"/>
      <c r="V24" s="1"/>
      <c r="W24" s="1"/>
      <c r="X24" s="1"/>
      <c r="Y24" s="1"/>
      <c r="Z24" s="1"/>
    </row>
    <row r="25" spans="1:26" ht="15.75" customHeight="1" x14ac:dyDescent="0.2">
      <c r="A25" s="21">
        <f>Kontoplan!B23</f>
        <v>3990</v>
      </c>
      <c r="B25" s="21" t="str">
        <f>Kontoplan!C23</f>
        <v>Kontingent fra BI-studenter</v>
      </c>
      <c r="C25" s="22"/>
      <c r="D25" s="22"/>
      <c r="E25" s="31">
        <f t="shared" si="0"/>
        <v>0</v>
      </c>
      <c r="F25" s="22"/>
      <c r="G25" s="22"/>
      <c r="H25" s="22"/>
      <c r="I25" s="22"/>
      <c r="J25" s="22"/>
      <c r="K25" s="22"/>
      <c r="L25" s="22"/>
      <c r="M25" s="22"/>
      <c r="N25" s="22"/>
      <c r="O25" s="22"/>
      <c r="P25" s="22"/>
      <c r="Q25" s="22"/>
      <c r="R25" s="1"/>
      <c r="S25" s="39"/>
      <c r="T25" s="1"/>
      <c r="U25" s="1"/>
      <c r="V25" s="1"/>
      <c r="W25" s="1"/>
      <c r="X25" s="1"/>
      <c r="Y25" s="1"/>
      <c r="Z25" s="1"/>
    </row>
    <row r="26" spans="1:26" ht="15.75" customHeight="1" x14ac:dyDescent="0.2">
      <c r="A26" s="21">
        <f>Kontoplan!B24</f>
        <v>3991</v>
      </c>
      <c r="B26" s="21" t="str">
        <f>Kontoplan!C24</f>
        <v>Støtte fra BISO</v>
      </c>
      <c r="C26" s="22"/>
      <c r="D26" s="22"/>
      <c r="E26" s="31">
        <f t="shared" si="0"/>
        <v>0</v>
      </c>
      <c r="F26" s="22"/>
      <c r="G26" s="22"/>
      <c r="H26" s="22"/>
      <c r="I26" s="22"/>
      <c r="J26" s="22"/>
      <c r="K26" s="22"/>
      <c r="L26" s="22"/>
      <c r="M26" s="22"/>
      <c r="N26" s="22"/>
      <c r="O26" s="22"/>
      <c r="P26" s="22"/>
      <c r="Q26" s="22"/>
      <c r="R26" s="1"/>
      <c r="S26" s="39"/>
      <c r="T26" s="1"/>
      <c r="U26" s="1"/>
      <c r="V26" s="1"/>
      <c r="W26" s="1"/>
      <c r="X26" s="1"/>
      <c r="Y26" s="1"/>
      <c r="Z26" s="1"/>
    </row>
    <row r="27" spans="1:26" ht="15.75" customHeight="1" x14ac:dyDescent="0.2">
      <c r="A27" s="21">
        <f>Kontoplan!B25</f>
        <v>3992</v>
      </c>
      <c r="B27" s="21" t="str">
        <f>Kontoplan!C25</f>
        <v>Støtte fra BI</v>
      </c>
      <c r="C27" s="22"/>
      <c r="D27" s="22"/>
      <c r="E27" s="31">
        <f t="shared" si="0"/>
        <v>0</v>
      </c>
      <c r="F27" s="22"/>
      <c r="G27" s="22"/>
      <c r="H27" s="22"/>
      <c r="I27" s="22"/>
      <c r="J27" s="22"/>
      <c r="K27" s="22"/>
      <c r="L27" s="22"/>
      <c r="M27" s="22"/>
      <c r="N27" s="22"/>
      <c r="O27" s="22"/>
      <c r="P27" s="22"/>
      <c r="Q27" s="22"/>
      <c r="R27" s="1"/>
      <c r="S27" s="39"/>
      <c r="T27" s="1"/>
      <c r="U27" s="1"/>
      <c r="V27" s="1"/>
      <c r="W27" s="1"/>
      <c r="X27" s="1"/>
      <c r="Y27" s="1"/>
      <c r="Z27" s="1"/>
    </row>
    <row r="28" spans="1:26" ht="15.75" customHeight="1" x14ac:dyDescent="0.2">
      <c r="A28" s="21">
        <f>Kontoplan!B26</f>
        <v>3993</v>
      </c>
      <c r="B28" s="21" t="str">
        <f>Kontoplan!C26</f>
        <v>Støtte fra Velferdstinget</v>
      </c>
      <c r="C28" s="22"/>
      <c r="D28" s="22"/>
      <c r="E28" s="31">
        <f t="shared" si="0"/>
        <v>0</v>
      </c>
      <c r="F28" s="22"/>
      <c r="G28" s="22"/>
      <c r="H28" s="22"/>
      <c r="I28" s="22"/>
      <c r="J28" s="22"/>
      <c r="K28" s="22"/>
      <c r="L28" s="22"/>
      <c r="M28" s="22"/>
      <c r="N28" s="22"/>
      <c r="O28" s="22"/>
      <c r="P28" s="22"/>
      <c r="Q28" s="22"/>
      <c r="R28" s="1"/>
      <c r="S28" s="39"/>
      <c r="T28" s="1"/>
      <c r="U28" s="1"/>
      <c r="V28" s="1"/>
      <c r="W28" s="1"/>
      <c r="X28" s="1"/>
      <c r="Y28" s="1"/>
      <c r="Z28" s="1"/>
    </row>
    <row r="29" spans="1:26" ht="15.75" customHeight="1" x14ac:dyDescent="0.2">
      <c r="A29" s="21">
        <f>Kontoplan!B27</f>
        <v>3994</v>
      </c>
      <c r="B29" s="21" t="str">
        <f>Kontoplan!C27</f>
        <v>Støtte fra NSI</v>
      </c>
      <c r="C29" s="22"/>
      <c r="D29" s="22"/>
      <c r="E29" s="31">
        <f t="shared" si="0"/>
        <v>0</v>
      </c>
      <c r="F29" s="22"/>
      <c r="G29" s="22"/>
      <c r="H29" s="22"/>
      <c r="I29" s="22"/>
      <c r="J29" s="22"/>
      <c r="K29" s="22"/>
      <c r="L29" s="22"/>
      <c r="M29" s="22"/>
      <c r="N29" s="22"/>
      <c r="O29" s="22"/>
      <c r="P29" s="22"/>
      <c r="Q29" s="22"/>
      <c r="R29" s="1"/>
      <c r="S29" s="39"/>
      <c r="T29" s="1"/>
      <c r="U29" s="1"/>
      <c r="V29" s="1"/>
      <c r="W29" s="1"/>
      <c r="X29" s="1"/>
      <c r="Y29" s="1"/>
      <c r="Z29" s="1"/>
    </row>
    <row r="30" spans="1:26" ht="15.75" customHeight="1" x14ac:dyDescent="0.2">
      <c r="A30" s="21">
        <f>Kontoplan!B28</f>
        <v>3995</v>
      </c>
      <c r="B30" s="21" t="str">
        <f>Kontoplan!C28</f>
        <v>Annen støtte</v>
      </c>
      <c r="C30" s="22"/>
      <c r="D30" s="22"/>
      <c r="E30" s="31">
        <f t="shared" si="0"/>
        <v>0</v>
      </c>
      <c r="F30" s="22"/>
      <c r="G30" s="22"/>
      <c r="H30" s="22"/>
      <c r="I30" s="22"/>
      <c r="J30" s="22"/>
      <c r="K30" s="22"/>
      <c r="L30" s="22"/>
      <c r="M30" s="22"/>
      <c r="N30" s="22"/>
      <c r="O30" s="22"/>
      <c r="P30" s="22"/>
      <c r="Q30" s="22"/>
      <c r="R30" s="1"/>
      <c r="S30" s="39"/>
      <c r="T30" s="1"/>
      <c r="U30" s="1"/>
      <c r="V30" s="1"/>
      <c r="W30" s="1"/>
      <c r="X30" s="1"/>
      <c r="Y30" s="1"/>
      <c r="Z30" s="1"/>
    </row>
    <row r="31" spans="1:26" ht="15.75" customHeight="1" x14ac:dyDescent="0.2">
      <c r="A31" s="1"/>
      <c r="B31" s="1"/>
      <c r="C31" s="28"/>
      <c r="D31" s="28"/>
      <c r="E31" s="28"/>
      <c r="F31" s="28"/>
      <c r="G31" s="28"/>
      <c r="H31" s="28"/>
      <c r="I31" s="28"/>
      <c r="J31" s="28"/>
      <c r="K31" s="28"/>
      <c r="L31" s="28"/>
      <c r="M31" s="28"/>
      <c r="N31" s="28"/>
      <c r="O31" s="28"/>
      <c r="P31" s="28"/>
      <c r="Q31" s="28"/>
      <c r="R31" s="1"/>
      <c r="S31" s="1"/>
      <c r="T31" s="1"/>
      <c r="U31" s="1"/>
      <c r="V31" s="1"/>
      <c r="W31" s="1"/>
      <c r="X31" s="1"/>
      <c r="Y31" s="1"/>
      <c r="Z31" s="1"/>
    </row>
    <row r="32" spans="1:26" ht="15.75" customHeight="1" x14ac:dyDescent="0.2">
      <c r="A32" s="63" t="s">
        <v>170</v>
      </c>
      <c r="B32" s="61"/>
      <c r="C32" s="30">
        <f t="shared" ref="C32:Q32" si="1">SUM(C13:C31)</f>
        <v>0</v>
      </c>
      <c r="D32" s="30">
        <f t="shared" si="1"/>
        <v>0</v>
      </c>
      <c r="E32" s="31">
        <f t="shared" si="1"/>
        <v>0</v>
      </c>
      <c r="F32" s="30">
        <f t="shared" si="1"/>
        <v>0</v>
      </c>
      <c r="G32" s="30">
        <f t="shared" si="1"/>
        <v>0</v>
      </c>
      <c r="H32" s="30">
        <f t="shared" si="1"/>
        <v>0</v>
      </c>
      <c r="I32" s="30">
        <f t="shared" si="1"/>
        <v>0</v>
      </c>
      <c r="J32" s="30">
        <f t="shared" si="1"/>
        <v>0</v>
      </c>
      <c r="K32" s="30">
        <f t="shared" si="1"/>
        <v>0</v>
      </c>
      <c r="L32" s="30">
        <f t="shared" si="1"/>
        <v>0</v>
      </c>
      <c r="M32" s="30">
        <f t="shared" si="1"/>
        <v>0</v>
      </c>
      <c r="N32" s="30">
        <f t="shared" si="1"/>
        <v>0</v>
      </c>
      <c r="O32" s="30">
        <f t="shared" si="1"/>
        <v>0</v>
      </c>
      <c r="P32" s="30">
        <f t="shared" si="1"/>
        <v>0</v>
      </c>
      <c r="Q32" s="30">
        <f t="shared" si="1"/>
        <v>0</v>
      </c>
      <c r="R32" s="1"/>
      <c r="S32" s="3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5" t="s">
        <v>171</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9" t="s">
        <v>162</v>
      </c>
      <c r="B38" s="19" t="s">
        <v>163</v>
      </c>
      <c r="C38" s="19" t="s">
        <v>164</v>
      </c>
      <c r="D38" s="19" t="s">
        <v>165</v>
      </c>
      <c r="E38" s="20" t="s">
        <v>166</v>
      </c>
      <c r="F38" s="19" t="s">
        <v>177</v>
      </c>
      <c r="G38" s="19" t="s">
        <v>178</v>
      </c>
      <c r="H38" s="19" t="s">
        <v>179</v>
      </c>
      <c r="I38" s="19" t="s">
        <v>180</v>
      </c>
      <c r="J38" s="19" t="s">
        <v>181</v>
      </c>
      <c r="K38" s="19" t="s">
        <v>182</v>
      </c>
      <c r="L38" s="19" t="s">
        <v>183</v>
      </c>
      <c r="M38" s="19" t="s">
        <v>184</v>
      </c>
      <c r="N38" s="19" t="s">
        <v>185</v>
      </c>
      <c r="O38" s="19" t="s">
        <v>186</v>
      </c>
      <c r="P38" s="19" t="s">
        <v>187</v>
      </c>
      <c r="Q38" s="19" t="s">
        <v>188</v>
      </c>
      <c r="R38" s="38"/>
      <c r="S38" s="19" t="s">
        <v>189</v>
      </c>
      <c r="T38" s="1"/>
      <c r="U38" s="1"/>
      <c r="V38" s="1"/>
      <c r="W38" s="1"/>
      <c r="X38" s="1"/>
      <c r="Y38" s="1"/>
      <c r="Z38" s="1"/>
    </row>
    <row r="39" spans="1:26" ht="15.75" customHeight="1" x14ac:dyDescent="0.2">
      <c r="A39" s="21">
        <f>Kontoplan!B29</f>
        <v>5910</v>
      </c>
      <c r="B39" s="21" t="str">
        <f>Kontoplan!C29</f>
        <v>Lunsjkort</v>
      </c>
      <c r="C39" s="22"/>
      <c r="D39" s="22"/>
      <c r="E39" s="31">
        <f t="shared" ref="E39:E70" si="2">SUM(F39:Q39)</f>
        <v>0</v>
      </c>
      <c r="F39" s="22"/>
      <c r="G39" s="22"/>
      <c r="H39" s="22"/>
      <c r="I39" s="22"/>
      <c r="J39" s="22"/>
      <c r="K39" s="22"/>
      <c r="L39" s="22"/>
      <c r="M39" s="22"/>
      <c r="N39" s="22"/>
      <c r="O39" s="22"/>
      <c r="P39" s="22"/>
      <c r="Q39" s="22"/>
      <c r="R39" s="1"/>
      <c r="S39" s="39"/>
      <c r="T39" s="1"/>
      <c r="U39" s="1"/>
      <c r="V39" s="1"/>
      <c r="W39" s="1"/>
      <c r="X39" s="1"/>
      <c r="Y39" s="1"/>
      <c r="Z39" s="1"/>
    </row>
    <row r="40" spans="1:26" ht="15.75" customHeight="1" x14ac:dyDescent="0.2">
      <c r="A40" s="21">
        <f>Kontoplan!B30</f>
        <v>5995</v>
      </c>
      <c r="B40" s="21" t="str">
        <f>Kontoplan!C30</f>
        <v>Styrekostnader</v>
      </c>
      <c r="C40" s="22"/>
      <c r="D40" s="22"/>
      <c r="E40" s="31">
        <f t="shared" si="2"/>
        <v>0</v>
      </c>
      <c r="F40" s="22"/>
      <c r="G40" s="22"/>
      <c r="H40" s="22"/>
      <c r="I40" s="22"/>
      <c r="J40" s="22"/>
      <c r="K40" s="22"/>
      <c r="L40" s="22"/>
      <c r="M40" s="22"/>
      <c r="N40" s="22"/>
      <c r="O40" s="22"/>
      <c r="P40" s="22"/>
      <c r="Q40" s="22"/>
      <c r="R40" s="1"/>
      <c r="S40" s="39"/>
      <c r="T40" s="1"/>
      <c r="U40" s="1"/>
      <c r="V40" s="1"/>
      <c r="W40" s="1"/>
      <c r="X40" s="1"/>
      <c r="Y40" s="1"/>
      <c r="Z40" s="1"/>
    </row>
    <row r="41" spans="1:26" ht="15.75" customHeight="1" x14ac:dyDescent="0.2">
      <c r="A41" s="21">
        <f>Kontoplan!B31</f>
        <v>6480</v>
      </c>
      <c r="B41" s="21" t="str">
        <f>Kontoplan!C31</f>
        <v>Leiekostnad idrett</v>
      </c>
      <c r="C41" s="22"/>
      <c r="D41" s="22"/>
      <c r="E41" s="31">
        <f t="shared" si="2"/>
        <v>0</v>
      </c>
      <c r="F41" s="22"/>
      <c r="G41" s="22"/>
      <c r="H41" s="22"/>
      <c r="I41" s="22"/>
      <c r="J41" s="22"/>
      <c r="K41" s="22"/>
      <c r="L41" s="22"/>
      <c r="M41" s="22"/>
      <c r="N41" s="22"/>
      <c r="O41" s="22"/>
      <c r="P41" s="22"/>
      <c r="Q41" s="22"/>
      <c r="R41" s="1"/>
      <c r="S41" s="39"/>
      <c r="T41" s="1"/>
      <c r="U41" s="1"/>
      <c r="V41" s="1"/>
      <c r="W41" s="1"/>
      <c r="X41" s="1"/>
      <c r="Y41" s="1"/>
      <c r="Z41" s="1"/>
    </row>
    <row r="42" spans="1:26" ht="15.75" customHeight="1" x14ac:dyDescent="0.2">
      <c r="A42" s="21">
        <f>Kontoplan!B32</f>
        <v>6490</v>
      </c>
      <c r="B42" s="21" t="str">
        <f>Kontoplan!C32</f>
        <v>Leiekostnad annen</v>
      </c>
      <c r="C42" s="22"/>
      <c r="D42" s="22"/>
      <c r="E42" s="31">
        <f t="shared" si="2"/>
        <v>0</v>
      </c>
      <c r="F42" s="22"/>
      <c r="G42" s="22"/>
      <c r="H42" s="22"/>
      <c r="I42" s="22"/>
      <c r="J42" s="22"/>
      <c r="K42" s="22"/>
      <c r="L42" s="22"/>
      <c r="M42" s="22"/>
      <c r="N42" s="22"/>
      <c r="O42" s="22"/>
      <c r="P42" s="22"/>
      <c r="Q42" s="22"/>
      <c r="R42" s="1"/>
      <c r="S42" s="39"/>
      <c r="T42" s="1"/>
      <c r="U42" s="1"/>
      <c r="V42" s="1"/>
      <c r="W42" s="1"/>
      <c r="X42" s="1"/>
      <c r="Y42" s="1"/>
      <c r="Z42" s="1"/>
    </row>
    <row r="43" spans="1:26" ht="15.75" customHeight="1" x14ac:dyDescent="0.2">
      <c r="A43" s="21">
        <f>Kontoplan!B33</f>
        <v>6540</v>
      </c>
      <c r="B43" s="21" t="str">
        <f>Kontoplan!C33</f>
        <v>Idrettsutstyr</v>
      </c>
      <c r="C43" s="22"/>
      <c r="D43" s="22"/>
      <c r="E43" s="31">
        <f t="shared" si="2"/>
        <v>0</v>
      </c>
      <c r="F43" s="22"/>
      <c r="G43" s="22"/>
      <c r="H43" s="22"/>
      <c r="I43" s="22"/>
      <c r="J43" s="22"/>
      <c r="K43" s="22"/>
      <c r="L43" s="22"/>
      <c r="M43" s="22"/>
      <c r="N43" s="22"/>
      <c r="O43" s="22"/>
      <c r="P43" s="22"/>
      <c r="Q43" s="22"/>
      <c r="R43" s="1"/>
      <c r="S43" s="39"/>
      <c r="T43" s="1"/>
      <c r="U43" s="1"/>
      <c r="V43" s="1"/>
      <c r="W43" s="1"/>
      <c r="X43" s="1"/>
      <c r="Y43" s="1"/>
      <c r="Z43" s="1"/>
    </row>
    <row r="44" spans="1:26" ht="15.75" customHeight="1" x14ac:dyDescent="0.2">
      <c r="A44" s="21">
        <f>Kontoplan!B34</f>
        <v>6550</v>
      </c>
      <c r="B44" s="21" t="str">
        <f>Kontoplan!C34</f>
        <v>Driftsmateriale</v>
      </c>
      <c r="C44" s="22"/>
      <c r="D44" s="22"/>
      <c r="E44" s="31">
        <f t="shared" si="2"/>
        <v>0</v>
      </c>
      <c r="F44" s="22"/>
      <c r="G44" s="22"/>
      <c r="H44" s="22"/>
      <c r="I44" s="22"/>
      <c r="J44" s="22"/>
      <c r="K44" s="22"/>
      <c r="L44" s="22"/>
      <c r="M44" s="22"/>
      <c r="N44" s="22"/>
      <c r="O44" s="22"/>
      <c r="P44" s="22"/>
      <c r="Q44" s="22"/>
      <c r="R44" s="1"/>
      <c r="S44" s="39"/>
      <c r="T44" s="1"/>
      <c r="U44" s="1"/>
      <c r="V44" s="1"/>
      <c r="W44" s="1"/>
      <c r="X44" s="1"/>
      <c r="Y44" s="1"/>
      <c r="Z44" s="1"/>
    </row>
    <row r="45" spans="1:26" ht="15.75" customHeight="1" x14ac:dyDescent="0.2">
      <c r="A45" s="21">
        <f>Kontoplan!B35</f>
        <v>6555</v>
      </c>
      <c r="B45" s="21" t="str">
        <f>Kontoplan!C35</f>
        <v>Andre driftskostnader</v>
      </c>
      <c r="C45" s="22"/>
      <c r="D45" s="22"/>
      <c r="E45" s="31">
        <f t="shared" si="2"/>
        <v>0</v>
      </c>
      <c r="F45" s="22"/>
      <c r="G45" s="22"/>
      <c r="H45" s="22"/>
      <c r="I45" s="22"/>
      <c r="J45" s="22"/>
      <c r="K45" s="22"/>
      <c r="L45" s="22"/>
      <c r="M45" s="22"/>
      <c r="N45" s="22"/>
      <c r="O45" s="22"/>
      <c r="P45" s="22"/>
      <c r="Q45" s="22"/>
      <c r="R45" s="1"/>
      <c r="S45" s="39"/>
      <c r="T45" s="1"/>
      <c r="U45" s="1"/>
      <c r="V45" s="1"/>
      <c r="W45" s="1"/>
      <c r="X45" s="1"/>
      <c r="Y45" s="1"/>
      <c r="Z45" s="1"/>
    </row>
    <row r="46" spans="1:26" ht="15.75" customHeight="1" x14ac:dyDescent="0.2">
      <c r="A46" s="21">
        <f>Kontoplan!B36</f>
        <v>6571</v>
      </c>
      <c r="B46" s="21" t="str">
        <f>Kontoplan!C36</f>
        <v>Drakter</v>
      </c>
      <c r="C46" s="22"/>
      <c r="D46" s="22"/>
      <c r="E46" s="31">
        <f t="shared" si="2"/>
        <v>0</v>
      </c>
      <c r="F46" s="22"/>
      <c r="G46" s="22"/>
      <c r="H46" s="22"/>
      <c r="I46" s="22"/>
      <c r="J46" s="22"/>
      <c r="K46" s="22"/>
      <c r="L46" s="22"/>
      <c r="M46" s="22"/>
      <c r="N46" s="22"/>
      <c r="O46" s="22"/>
      <c r="P46" s="22"/>
      <c r="Q46" s="22"/>
      <c r="R46" s="1"/>
      <c r="S46" s="39"/>
      <c r="T46" s="1"/>
      <c r="U46" s="1"/>
      <c r="V46" s="1"/>
      <c r="W46" s="1"/>
      <c r="X46" s="1"/>
      <c r="Y46" s="1"/>
      <c r="Z46" s="1"/>
    </row>
    <row r="47" spans="1:26" ht="15.75" customHeight="1" x14ac:dyDescent="0.2">
      <c r="A47" s="21">
        <f>Kontoplan!B37</f>
        <v>6572</v>
      </c>
      <c r="B47" s="21" t="str">
        <f>Kontoplan!C37</f>
        <v>Annet klær</v>
      </c>
      <c r="C47" s="22"/>
      <c r="D47" s="22"/>
      <c r="E47" s="31">
        <f t="shared" si="2"/>
        <v>0</v>
      </c>
      <c r="F47" s="22"/>
      <c r="G47" s="22"/>
      <c r="H47" s="22"/>
      <c r="I47" s="22"/>
      <c r="J47" s="22"/>
      <c r="K47" s="22"/>
      <c r="L47" s="22"/>
      <c r="M47" s="22"/>
      <c r="N47" s="22"/>
      <c r="O47" s="22"/>
      <c r="P47" s="22"/>
      <c r="Q47" s="22"/>
      <c r="R47" s="1"/>
      <c r="S47" s="39"/>
      <c r="T47" s="1"/>
      <c r="U47" s="1"/>
      <c r="V47" s="1"/>
      <c r="W47" s="1"/>
      <c r="X47" s="1"/>
      <c r="Y47" s="1"/>
      <c r="Z47" s="1"/>
    </row>
    <row r="48" spans="1:26" ht="15.75" customHeight="1" x14ac:dyDescent="0.2">
      <c r="A48" s="21">
        <f>Kontoplan!B38</f>
        <v>6620</v>
      </c>
      <c r="B48" s="21" t="str">
        <f>Kontoplan!C38</f>
        <v>Reparasjon og vedlikehold</v>
      </c>
      <c r="C48" s="22"/>
      <c r="D48" s="22"/>
      <c r="E48" s="31">
        <f t="shared" si="2"/>
        <v>0</v>
      </c>
      <c r="F48" s="22"/>
      <c r="G48" s="22"/>
      <c r="H48" s="22"/>
      <c r="I48" s="22"/>
      <c r="J48" s="22"/>
      <c r="K48" s="22"/>
      <c r="L48" s="22"/>
      <c r="M48" s="22"/>
      <c r="N48" s="22"/>
      <c r="O48" s="22"/>
      <c r="P48" s="22"/>
      <c r="Q48" s="22"/>
      <c r="R48" s="1"/>
      <c r="S48" s="39"/>
      <c r="T48" s="1"/>
      <c r="U48" s="1"/>
      <c r="V48" s="1"/>
      <c r="W48" s="1"/>
      <c r="X48" s="1"/>
      <c r="Y48" s="1"/>
      <c r="Z48" s="1"/>
    </row>
    <row r="49" spans="1:26" ht="15.75" customHeight="1" x14ac:dyDescent="0.2">
      <c r="A49" s="21">
        <f>Kontoplan!B39</f>
        <v>6705</v>
      </c>
      <c r="B49" s="21" t="str">
        <f>Kontoplan!C39</f>
        <v>Regnskapshonorar</v>
      </c>
      <c r="C49" s="22"/>
      <c r="D49" s="22"/>
      <c r="E49" s="31">
        <f t="shared" si="2"/>
        <v>0</v>
      </c>
      <c r="F49" s="22"/>
      <c r="G49" s="22"/>
      <c r="H49" s="22"/>
      <c r="I49" s="22"/>
      <c r="J49" s="22"/>
      <c r="K49" s="22"/>
      <c r="L49" s="22"/>
      <c r="M49" s="22"/>
      <c r="N49" s="22"/>
      <c r="O49" s="22"/>
      <c r="P49" s="22"/>
      <c r="Q49" s="22"/>
      <c r="R49" s="1"/>
      <c r="S49" s="39"/>
      <c r="T49" s="1"/>
      <c r="U49" s="1"/>
      <c r="V49" s="1"/>
      <c r="W49" s="1"/>
      <c r="X49" s="1"/>
      <c r="Y49" s="1"/>
      <c r="Z49" s="1"/>
    </row>
    <row r="50" spans="1:26" ht="15.75" customHeight="1" x14ac:dyDescent="0.2">
      <c r="A50" s="21">
        <f>Kontoplan!B40</f>
        <v>6710</v>
      </c>
      <c r="B50" s="21" t="str">
        <f>Kontoplan!C40</f>
        <v>Dommerhonorar</v>
      </c>
      <c r="C50" s="22"/>
      <c r="D50" s="22"/>
      <c r="E50" s="31">
        <f t="shared" si="2"/>
        <v>0</v>
      </c>
      <c r="F50" s="22"/>
      <c r="G50" s="22"/>
      <c r="H50" s="22"/>
      <c r="I50" s="22"/>
      <c r="J50" s="22"/>
      <c r="K50" s="22"/>
      <c r="L50" s="22"/>
      <c r="M50" s="22"/>
      <c r="N50" s="22"/>
      <c r="O50" s="22"/>
      <c r="P50" s="22"/>
      <c r="Q50" s="22"/>
      <c r="R50" s="1"/>
      <c r="S50" s="39"/>
      <c r="T50" s="1"/>
      <c r="U50" s="1"/>
      <c r="V50" s="1"/>
      <c r="W50" s="1"/>
      <c r="X50" s="1"/>
      <c r="Y50" s="1"/>
      <c r="Z50" s="1"/>
    </row>
    <row r="51" spans="1:26" ht="15.75" customHeight="1" x14ac:dyDescent="0.2">
      <c r="A51" s="21">
        <f>Kontoplan!B41</f>
        <v>6711</v>
      </c>
      <c r="B51" s="21" t="str">
        <f>Kontoplan!C41</f>
        <v>Trenerhonorar</v>
      </c>
      <c r="C51" s="22"/>
      <c r="D51" s="22"/>
      <c r="E51" s="31">
        <f t="shared" si="2"/>
        <v>0</v>
      </c>
      <c r="F51" s="22"/>
      <c r="G51" s="22"/>
      <c r="H51" s="22"/>
      <c r="I51" s="22"/>
      <c r="J51" s="22"/>
      <c r="K51" s="22"/>
      <c r="L51" s="22"/>
      <c r="M51" s="22"/>
      <c r="N51" s="22"/>
      <c r="O51" s="22"/>
      <c r="P51" s="22"/>
      <c r="Q51" s="22"/>
      <c r="R51" s="1"/>
      <c r="S51" s="39"/>
      <c r="T51" s="1"/>
      <c r="U51" s="1"/>
      <c r="V51" s="1"/>
      <c r="W51" s="1"/>
      <c r="X51" s="1"/>
      <c r="Y51" s="1"/>
      <c r="Z51" s="1"/>
    </row>
    <row r="52" spans="1:26" ht="15.75" customHeight="1" x14ac:dyDescent="0.2">
      <c r="A52" s="21">
        <f>Kontoplan!B42</f>
        <v>6800</v>
      </c>
      <c r="B52" s="21" t="str">
        <f>Kontoplan!C42</f>
        <v>Kontorrekvisita</v>
      </c>
      <c r="C52" s="22"/>
      <c r="D52" s="22"/>
      <c r="E52" s="31">
        <f t="shared" si="2"/>
        <v>0</v>
      </c>
      <c r="F52" s="22"/>
      <c r="G52" s="22"/>
      <c r="H52" s="22"/>
      <c r="I52" s="22"/>
      <c r="J52" s="22"/>
      <c r="K52" s="22"/>
      <c r="L52" s="22"/>
      <c r="M52" s="22"/>
      <c r="N52" s="22"/>
      <c r="O52" s="22"/>
      <c r="P52" s="22"/>
      <c r="Q52" s="22"/>
      <c r="R52" s="1"/>
      <c r="S52" s="39"/>
      <c r="T52" s="1"/>
      <c r="U52" s="1"/>
      <c r="V52" s="1"/>
      <c r="W52" s="1"/>
      <c r="X52" s="1"/>
      <c r="Y52" s="1"/>
      <c r="Z52" s="1"/>
    </row>
    <row r="53" spans="1:26" ht="15.75" customHeight="1" x14ac:dyDescent="0.2">
      <c r="A53" s="21">
        <f>Kontoplan!B43</f>
        <v>6810</v>
      </c>
      <c r="B53" s="21" t="str">
        <f>Kontoplan!C43</f>
        <v>Datakostnad</v>
      </c>
      <c r="C53" s="22"/>
      <c r="D53" s="22"/>
      <c r="E53" s="31">
        <f t="shared" si="2"/>
        <v>0</v>
      </c>
      <c r="F53" s="22"/>
      <c r="G53" s="22"/>
      <c r="H53" s="22"/>
      <c r="I53" s="22"/>
      <c r="J53" s="22"/>
      <c r="K53" s="22"/>
      <c r="L53" s="22"/>
      <c r="M53" s="22"/>
      <c r="N53" s="22"/>
      <c r="O53" s="22"/>
      <c r="P53" s="22"/>
      <c r="Q53" s="22"/>
      <c r="R53" s="1"/>
      <c r="S53" s="39"/>
      <c r="T53" s="1"/>
      <c r="U53" s="1"/>
      <c r="V53" s="1"/>
      <c r="W53" s="1"/>
      <c r="X53" s="1"/>
      <c r="Y53" s="1"/>
      <c r="Z53" s="1"/>
    </row>
    <row r="54" spans="1:26" ht="15.75" customHeight="1" x14ac:dyDescent="0.2">
      <c r="A54" s="21">
        <f>Kontoplan!B44</f>
        <v>6860</v>
      </c>
      <c r="B54" s="21" t="str">
        <f>Kontoplan!C44</f>
        <v>Møte, kurs, oppdatering o.l</v>
      </c>
      <c r="C54" s="22"/>
      <c r="D54" s="22"/>
      <c r="E54" s="31">
        <f t="shared" si="2"/>
        <v>0</v>
      </c>
      <c r="F54" s="22"/>
      <c r="G54" s="22"/>
      <c r="H54" s="22"/>
      <c r="I54" s="22"/>
      <c r="J54" s="22"/>
      <c r="K54" s="22"/>
      <c r="L54" s="22"/>
      <c r="M54" s="22"/>
      <c r="N54" s="22"/>
      <c r="O54" s="22"/>
      <c r="P54" s="22"/>
      <c r="Q54" s="22"/>
      <c r="R54" s="1"/>
      <c r="S54" s="39"/>
      <c r="T54" s="1"/>
      <c r="U54" s="1"/>
      <c r="V54" s="1"/>
      <c r="W54" s="1"/>
      <c r="X54" s="1"/>
      <c r="Y54" s="1"/>
      <c r="Z54" s="1"/>
    </row>
    <row r="55" spans="1:26" ht="15.75" customHeight="1" x14ac:dyDescent="0.2">
      <c r="A55" s="21">
        <f>Kontoplan!B45</f>
        <v>6900</v>
      </c>
      <c r="B55" s="21" t="str">
        <f>Kontoplan!C45</f>
        <v>Mobil</v>
      </c>
      <c r="C55" s="22"/>
      <c r="D55" s="22"/>
      <c r="E55" s="31">
        <f t="shared" si="2"/>
        <v>0</v>
      </c>
      <c r="F55" s="22"/>
      <c r="G55" s="22"/>
      <c r="H55" s="22"/>
      <c r="I55" s="22"/>
      <c r="J55" s="22"/>
      <c r="K55" s="22"/>
      <c r="L55" s="22"/>
      <c r="M55" s="22"/>
      <c r="N55" s="22"/>
      <c r="O55" s="22"/>
      <c r="P55" s="22"/>
      <c r="Q55" s="22"/>
      <c r="R55" s="1"/>
      <c r="S55" s="39"/>
      <c r="T55" s="1"/>
      <c r="U55" s="1"/>
      <c r="V55" s="1"/>
      <c r="W55" s="1"/>
      <c r="X55" s="1"/>
      <c r="Y55" s="1"/>
      <c r="Z55" s="1"/>
    </row>
    <row r="56" spans="1:26" ht="15.75" customHeight="1" x14ac:dyDescent="0.2">
      <c r="A56" s="21">
        <f>Kontoplan!B46</f>
        <v>7140</v>
      </c>
      <c r="B56" s="21" t="str">
        <f>Kontoplan!C46</f>
        <v>Reisekostnad idrett</v>
      </c>
      <c r="C56" s="22"/>
      <c r="D56" s="22"/>
      <c r="E56" s="31">
        <f t="shared" si="2"/>
        <v>0</v>
      </c>
      <c r="F56" s="22"/>
      <c r="G56" s="22"/>
      <c r="H56" s="22"/>
      <c r="I56" s="22"/>
      <c r="J56" s="22"/>
      <c r="K56" s="22"/>
      <c r="L56" s="22"/>
      <c r="M56" s="22"/>
      <c r="N56" s="22"/>
      <c r="O56" s="22"/>
      <c r="P56" s="22"/>
      <c r="Q56" s="22"/>
      <c r="R56" s="1"/>
      <c r="S56" s="39"/>
      <c r="T56" s="1"/>
      <c r="U56" s="1"/>
      <c r="V56" s="1"/>
      <c r="W56" s="1"/>
      <c r="X56" s="1"/>
      <c r="Y56" s="1"/>
      <c r="Z56" s="1"/>
    </row>
    <row r="57" spans="1:26" ht="15.75" customHeight="1" x14ac:dyDescent="0.2">
      <c r="A57" s="21">
        <f>Kontoplan!B47</f>
        <v>7141</v>
      </c>
      <c r="B57" s="21" t="str">
        <f>Kontoplan!C47</f>
        <v>Reisekostnad annet</v>
      </c>
      <c r="C57" s="22"/>
      <c r="D57" s="22"/>
      <c r="E57" s="31">
        <f t="shared" si="2"/>
        <v>0</v>
      </c>
      <c r="F57" s="22"/>
      <c r="G57" s="22"/>
      <c r="H57" s="22"/>
      <c r="I57" s="22"/>
      <c r="J57" s="22"/>
      <c r="K57" s="22"/>
      <c r="L57" s="22"/>
      <c r="M57" s="22"/>
      <c r="N57" s="22"/>
      <c r="O57" s="22"/>
      <c r="P57" s="22"/>
      <c r="Q57" s="22"/>
      <c r="R57" s="1"/>
      <c r="S57" s="39"/>
      <c r="T57" s="1"/>
      <c r="U57" s="1"/>
      <c r="V57" s="1"/>
      <c r="W57" s="1"/>
      <c r="X57" s="1"/>
      <c r="Y57" s="1"/>
      <c r="Z57" s="1"/>
    </row>
    <row r="58" spans="1:26" ht="15.75" customHeight="1" x14ac:dyDescent="0.2">
      <c r="A58" s="21">
        <f>Kontoplan!B48</f>
        <v>7310</v>
      </c>
      <c r="B58" s="21" t="str">
        <f>Kontoplan!C48</f>
        <v>Arrangement, idrett</v>
      </c>
      <c r="C58" s="22"/>
      <c r="D58" s="22"/>
      <c r="E58" s="31">
        <f t="shared" si="2"/>
        <v>0</v>
      </c>
      <c r="F58" s="22"/>
      <c r="G58" s="22"/>
      <c r="H58" s="22"/>
      <c r="I58" s="22"/>
      <c r="J58" s="22"/>
      <c r="K58" s="22"/>
      <c r="L58" s="22"/>
      <c r="M58" s="22"/>
      <c r="N58" s="22"/>
      <c r="O58" s="22"/>
      <c r="P58" s="22"/>
      <c r="Q58" s="22"/>
      <c r="R58" s="1"/>
      <c r="S58" s="39"/>
      <c r="T58" s="1"/>
      <c r="U58" s="1"/>
      <c r="V58" s="1"/>
      <c r="W58" s="1"/>
      <c r="X58" s="1"/>
      <c r="Y58" s="1"/>
      <c r="Z58" s="1"/>
    </row>
    <row r="59" spans="1:26" ht="15.75" customHeight="1" x14ac:dyDescent="0.2">
      <c r="A59" s="21">
        <f>Kontoplan!B49</f>
        <v>7315</v>
      </c>
      <c r="B59" s="21" t="str">
        <f>Kontoplan!C49</f>
        <v>Arrangement, ikke idrett</v>
      </c>
      <c r="C59" s="22"/>
      <c r="D59" s="22"/>
      <c r="E59" s="31">
        <f t="shared" si="2"/>
        <v>0</v>
      </c>
      <c r="F59" s="22"/>
      <c r="G59" s="22"/>
      <c r="H59" s="22"/>
      <c r="I59" s="22"/>
      <c r="J59" s="22"/>
      <c r="K59" s="22"/>
      <c r="L59" s="22"/>
      <c r="M59" s="22"/>
      <c r="N59" s="22"/>
      <c r="O59" s="22"/>
      <c r="P59" s="22"/>
      <c r="Q59" s="22"/>
      <c r="R59" s="1"/>
      <c r="S59" s="39"/>
      <c r="T59" s="1"/>
      <c r="U59" s="1"/>
      <c r="V59" s="1"/>
      <c r="W59" s="1"/>
      <c r="X59" s="1"/>
      <c r="Y59" s="1"/>
      <c r="Z59" s="1"/>
    </row>
    <row r="60" spans="1:26" ht="15.75" customHeight="1" x14ac:dyDescent="0.2">
      <c r="A60" s="21">
        <f>Kontoplan!B50</f>
        <v>7320</v>
      </c>
      <c r="B60" s="21" t="str">
        <f>Kontoplan!C50</f>
        <v>Markedsføring</v>
      </c>
      <c r="C60" s="22"/>
      <c r="D60" s="22"/>
      <c r="E60" s="31">
        <f t="shared" si="2"/>
        <v>0</v>
      </c>
      <c r="F60" s="22"/>
      <c r="G60" s="22"/>
      <c r="H60" s="22"/>
      <c r="I60" s="22"/>
      <c r="J60" s="22"/>
      <c r="K60" s="22"/>
      <c r="L60" s="22"/>
      <c r="M60" s="22"/>
      <c r="N60" s="22"/>
      <c r="O60" s="22"/>
      <c r="P60" s="22"/>
      <c r="Q60" s="22"/>
      <c r="R60" s="1"/>
      <c r="S60" s="39"/>
      <c r="T60" s="1"/>
      <c r="U60" s="1"/>
      <c r="V60" s="1"/>
      <c r="W60" s="1"/>
      <c r="X60" s="1"/>
      <c r="Y60" s="1"/>
      <c r="Z60" s="1"/>
    </row>
    <row r="61" spans="1:26" ht="15.75" customHeight="1" x14ac:dyDescent="0.2">
      <c r="A61" s="21">
        <f>Kontoplan!B51</f>
        <v>7350</v>
      </c>
      <c r="B61" s="21" t="str">
        <f>Kontoplan!C51</f>
        <v>Representasjon</v>
      </c>
      <c r="C61" s="22"/>
      <c r="D61" s="22"/>
      <c r="E61" s="31">
        <f t="shared" si="2"/>
        <v>0</v>
      </c>
      <c r="F61" s="22"/>
      <c r="G61" s="22"/>
      <c r="H61" s="22"/>
      <c r="I61" s="22"/>
      <c r="J61" s="22"/>
      <c r="K61" s="22"/>
      <c r="L61" s="22"/>
      <c r="M61" s="22"/>
      <c r="N61" s="22"/>
      <c r="O61" s="22"/>
      <c r="P61" s="22"/>
      <c r="Q61" s="22"/>
      <c r="R61" s="1"/>
      <c r="S61" s="39"/>
      <c r="T61" s="1"/>
      <c r="U61" s="1"/>
      <c r="V61" s="1"/>
      <c r="W61" s="1"/>
      <c r="X61" s="1"/>
      <c r="Y61" s="1"/>
      <c r="Z61" s="1"/>
    </row>
    <row r="62" spans="1:26" ht="15.75" customHeight="1" x14ac:dyDescent="0.2">
      <c r="A62" s="21">
        <f>Kontoplan!B52</f>
        <v>7401</v>
      </c>
      <c r="B62" s="21" t="str">
        <f>Kontoplan!C52</f>
        <v>Bot</v>
      </c>
      <c r="C62" s="22"/>
      <c r="D62" s="22"/>
      <c r="E62" s="31">
        <f t="shared" si="2"/>
        <v>0</v>
      </c>
      <c r="F62" s="22"/>
      <c r="G62" s="22"/>
      <c r="H62" s="22"/>
      <c r="I62" s="22"/>
      <c r="J62" s="22"/>
      <c r="K62" s="22"/>
      <c r="L62" s="22"/>
      <c r="M62" s="22"/>
      <c r="N62" s="22"/>
      <c r="O62" s="22"/>
      <c r="P62" s="22"/>
      <c r="Q62" s="22"/>
      <c r="R62" s="1"/>
      <c r="S62" s="39"/>
      <c r="T62" s="1"/>
      <c r="U62" s="1"/>
      <c r="V62" s="1"/>
      <c r="W62" s="1"/>
      <c r="X62" s="1"/>
      <c r="Y62" s="1"/>
      <c r="Z62" s="1"/>
    </row>
    <row r="63" spans="1:26" ht="15.75" customHeight="1" x14ac:dyDescent="0.2">
      <c r="A63" s="21">
        <f>Kontoplan!B53</f>
        <v>7410</v>
      </c>
      <c r="B63" s="21" t="str">
        <f>Kontoplan!C53</f>
        <v>Kontingent</v>
      </c>
      <c r="C63" s="22"/>
      <c r="D63" s="22"/>
      <c r="E63" s="31">
        <f t="shared" si="2"/>
        <v>0</v>
      </c>
      <c r="F63" s="22"/>
      <c r="G63" s="22"/>
      <c r="H63" s="22"/>
      <c r="I63" s="22"/>
      <c r="J63" s="22"/>
      <c r="K63" s="22"/>
      <c r="L63" s="22"/>
      <c r="M63" s="22"/>
      <c r="N63" s="22"/>
      <c r="O63" s="22"/>
      <c r="P63" s="22"/>
      <c r="Q63" s="22"/>
      <c r="R63" s="1"/>
      <c r="S63" s="39"/>
      <c r="T63" s="1"/>
      <c r="U63" s="1"/>
      <c r="V63" s="1"/>
      <c r="W63" s="1"/>
      <c r="X63" s="1"/>
      <c r="Y63" s="1"/>
      <c r="Z63" s="1"/>
    </row>
    <row r="64" spans="1:26" ht="15.75" customHeight="1" x14ac:dyDescent="0.2">
      <c r="A64" s="21">
        <f>Kontoplan!B54</f>
        <v>7430</v>
      </c>
      <c r="B64" s="21" t="str">
        <f>Kontoplan!C54</f>
        <v>Gave</v>
      </c>
      <c r="C64" s="22"/>
      <c r="D64" s="22"/>
      <c r="E64" s="31">
        <f t="shared" si="2"/>
        <v>0</v>
      </c>
      <c r="F64" s="22"/>
      <c r="G64" s="22"/>
      <c r="H64" s="22"/>
      <c r="I64" s="22"/>
      <c r="J64" s="22"/>
      <c r="K64" s="22"/>
      <c r="L64" s="22"/>
      <c r="M64" s="22"/>
      <c r="N64" s="22"/>
      <c r="O64" s="22"/>
      <c r="P64" s="22"/>
      <c r="Q64" s="22"/>
      <c r="R64" s="1"/>
      <c r="S64" s="39"/>
      <c r="T64" s="1"/>
      <c r="U64" s="1"/>
      <c r="V64" s="1"/>
      <c r="W64" s="1"/>
      <c r="X64" s="1"/>
      <c r="Y64" s="1"/>
      <c r="Z64" s="1"/>
    </row>
    <row r="65" spans="1:26" ht="15.75" customHeight="1" x14ac:dyDescent="0.2">
      <c r="A65" s="21">
        <f>Kontoplan!B55</f>
        <v>7500</v>
      </c>
      <c r="B65" s="21" t="str">
        <f>Kontoplan!C55</f>
        <v>Forsikringspremie</v>
      </c>
      <c r="C65" s="22"/>
      <c r="D65" s="22"/>
      <c r="E65" s="31">
        <f t="shared" si="2"/>
        <v>0</v>
      </c>
      <c r="F65" s="22"/>
      <c r="G65" s="22"/>
      <c r="H65" s="22"/>
      <c r="I65" s="22"/>
      <c r="J65" s="22"/>
      <c r="K65" s="22"/>
      <c r="L65" s="22"/>
      <c r="M65" s="22"/>
      <c r="N65" s="22"/>
      <c r="O65" s="22"/>
      <c r="P65" s="22"/>
      <c r="Q65" s="22"/>
      <c r="R65" s="1"/>
      <c r="S65" s="39"/>
      <c r="T65" s="1"/>
      <c r="U65" s="1"/>
      <c r="V65" s="1"/>
      <c r="W65" s="1"/>
      <c r="X65" s="1"/>
      <c r="Y65" s="1"/>
      <c r="Z65" s="1"/>
    </row>
    <row r="66" spans="1:26" ht="15.75" customHeight="1" x14ac:dyDescent="0.2">
      <c r="A66" s="21">
        <f>Kontoplan!B56</f>
        <v>7770</v>
      </c>
      <c r="B66" s="21" t="str">
        <f>Kontoplan!C56</f>
        <v>Bank og kortgebyr</v>
      </c>
      <c r="C66" s="22"/>
      <c r="D66" s="22"/>
      <c r="E66" s="31">
        <f t="shared" si="2"/>
        <v>0</v>
      </c>
      <c r="F66" s="22"/>
      <c r="G66" s="22"/>
      <c r="H66" s="22"/>
      <c r="I66" s="22"/>
      <c r="J66" s="22"/>
      <c r="K66" s="22"/>
      <c r="L66" s="22"/>
      <c r="M66" s="22"/>
      <c r="N66" s="22"/>
      <c r="O66" s="22"/>
      <c r="P66" s="22"/>
      <c r="Q66" s="22"/>
      <c r="R66" s="1"/>
      <c r="S66" s="39"/>
      <c r="T66" s="1"/>
      <c r="U66" s="1"/>
      <c r="V66" s="1"/>
      <c r="W66" s="1"/>
      <c r="X66" s="1"/>
      <c r="Y66" s="1"/>
      <c r="Z66" s="1"/>
    </row>
    <row r="67" spans="1:26" ht="15.75" customHeight="1" x14ac:dyDescent="0.2">
      <c r="A67" s="21">
        <f>Kontoplan!B57</f>
        <v>7791</v>
      </c>
      <c r="B67" s="21" t="str">
        <f>Kontoplan!C57</f>
        <v>Internstøtte grupper</v>
      </c>
      <c r="C67" s="22"/>
      <c r="D67" s="22"/>
      <c r="E67" s="31">
        <f t="shared" si="2"/>
        <v>0</v>
      </c>
      <c r="F67" s="22"/>
      <c r="G67" s="22"/>
      <c r="H67" s="22"/>
      <c r="I67" s="22"/>
      <c r="J67" s="22"/>
      <c r="K67" s="22"/>
      <c r="L67" s="22"/>
      <c r="M67" s="22"/>
      <c r="N67" s="22"/>
      <c r="O67" s="22"/>
      <c r="P67" s="22"/>
      <c r="Q67" s="22"/>
      <c r="R67" s="1"/>
      <c r="S67" s="39"/>
      <c r="T67" s="1"/>
      <c r="U67" s="1"/>
      <c r="V67" s="1"/>
      <c r="W67" s="1"/>
      <c r="X67" s="1"/>
      <c r="Y67" s="1"/>
      <c r="Z67" s="1"/>
    </row>
    <row r="68" spans="1:26" ht="15.75" customHeight="1" x14ac:dyDescent="0.2">
      <c r="A68" s="21">
        <f>Kontoplan!B58</f>
        <v>8050</v>
      </c>
      <c r="B68" s="21" t="str">
        <f>Kontoplan!C58</f>
        <v>Annen renteinntekt</v>
      </c>
      <c r="C68" s="22"/>
      <c r="D68" s="22"/>
      <c r="E68" s="31">
        <f t="shared" si="2"/>
        <v>0</v>
      </c>
      <c r="F68" s="22"/>
      <c r="G68" s="22"/>
      <c r="H68" s="22"/>
      <c r="I68" s="22"/>
      <c r="J68" s="22"/>
      <c r="K68" s="22"/>
      <c r="L68" s="22"/>
      <c r="M68" s="22"/>
      <c r="N68" s="22"/>
      <c r="O68" s="22"/>
      <c r="P68" s="22"/>
      <c r="Q68" s="22"/>
      <c r="R68" s="1"/>
      <c r="S68" s="39"/>
      <c r="T68" s="1"/>
      <c r="U68" s="1"/>
      <c r="V68" s="1"/>
      <c r="W68" s="1"/>
      <c r="X68" s="1"/>
      <c r="Y68" s="1"/>
      <c r="Z68" s="1"/>
    </row>
    <row r="69" spans="1:26" ht="15.75" customHeight="1" x14ac:dyDescent="0.2">
      <c r="A69" s="21">
        <f>Kontoplan!B59</f>
        <v>8150</v>
      </c>
      <c r="B69" s="21" t="str">
        <f>Kontoplan!C59</f>
        <v>Annen rentekostnad</v>
      </c>
      <c r="C69" s="22"/>
      <c r="D69" s="22"/>
      <c r="E69" s="31">
        <f t="shared" si="2"/>
        <v>0</v>
      </c>
      <c r="F69" s="22"/>
      <c r="G69" s="22"/>
      <c r="H69" s="22"/>
      <c r="I69" s="22"/>
      <c r="J69" s="22"/>
      <c r="K69" s="22"/>
      <c r="L69" s="22"/>
      <c r="M69" s="22"/>
      <c r="N69" s="22"/>
      <c r="O69" s="22"/>
      <c r="P69" s="22"/>
      <c r="Q69" s="22"/>
      <c r="R69" s="1"/>
      <c r="S69" s="39"/>
      <c r="T69" s="1"/>
      <c r="U69" s="1"/>
      <c r="V69" s="1"/>
      <c r="W69" s="1"/>
      <c r="X69" s="1"/>
      <c r="Y69" s="1"/>
      <c r="Z69" s="1"/>
    </row>
    <row r="70" spans="1:26" ht="15.75" customHeight="1" x14ac:dyDescent="0.2">
      <c r="A70" s="21">
        <f>Kontoplan!B60</f>
        <v>8170</v>
      </c>
      <c r="B70" s="21" t="str">
        <f>Kontoplan!C60</f>
        <v>Annen finanskostnad</v>
      </c>
      <c r="C70" s="22"/>
      <c r="D70" s="22"/>
      <c r="E70" s="31">
        <f t="shared" si="2"/>
        <v>0</v>
      </c>
      <c r="F70" s="22"/>
      <c r="G70" s="22"/>
      <c r="H70" s="22"/>
      <c r="I70" s="22"/>
      <c r="J70" s="22"/>
      <c r="K70" s="22"/>
      <c r="L70" s="22"/>
      <c r="M70" s="22"/>
      <c r="N70" s="22"/>
      <c r="O70" s="22"/>
      <c r="P70" s="22"/>
      <c r="Q70" s="22"/>
      <c r="R70" s="1"/>
      <c r="S70" s="39"/>
      <c r="T70" s="1"/>
      <c r="U70" s="1"/>
      <c r="V70" s="1"/>
      <c r="W70" s="1"/>
      <c r="X70" s="1"/>
      <c r="Y70" s="1"/>
      <c r="Z70" s="1"/>
    </row>
    <row r="71" spans="1:26" ht="15.75" customHeight="1" x14ac:dyDescent="0.2">
      <c r="A71" s="1"/>
      <c r="B71" s="1"/>
      <c r="C71" s="28"/>
      <c r="D71" s="28"/>
      <c r="E71" s="28"/>
      <c r="F71" s="28"/>
      <c r="G71" s="28"/>
      <c r="H71" s="28"/>
      <c r="I71" s="28"/>
      <c r="J71" s="28"/>
      <c r="K71" s="28"/>
      <c r="L71" s="28"/>
      <c r="M71" s="28"/>
      <c r="N71" s="28"/>
      <c r="O71" s="28"/>
      <c r="P71" s="28"/>
      <c r="Q71" s="28"/>
      <c r="R71" s="1"/>
      <c r="S71" s="1"/>
      <c r="T71" s="1"/>
      <c r="U71" s="1"/>
      <c r="V71" s="1"/>
      <c r="W71" s="1"/>
      <c r="X71" s="1"/>
      <c r="Y71" s="1"/>
      <c r="Z71" s="1"/>
    </row>
    <row r="72" spans="1:26" ht="15.75" customHeight="1" x14ac:dyDescent="0.2">
      <c r="A72" s="63" t="s">
        <v>172</v>
      </c>
      <c r="B72" s="61"/>
      <c r="C72" s="30">
        <f t="shared" ref="C72:Q72" si="3">SUM(C39:C71)</f>
        <v>0</v>
      </c>
      <c r="D72" s="30">
        <f t="shared" si="3"/>
        <v>0</v>
      </c>
      <c r="E72" s="31">
        <f t="shared" si="3"/>
        <v>0</v>
      </c>
      <c r="F72" s="30">
        <f t="shared" si="3"/>
        <v>0</v>
      </c>
      <c r="G72" s="30">
        <f t="shared" si="3"/>
        <v>0</v>
      </c>
      <c r="H72" s="30">
        <f t="shared" si="3"/>
        <v>0</v>
      </c>
      <c r="I72" s="30">
        <f t="shared" si="3"/>
        <v>0</v>
      </c>
      <c r="J72" s="30">
        <f t="shared" si="3"/>
        <v>0</v>
      </c>
      <c r="K72" s="30">
        <f t="shared" si="3"/>
        <v>0</v>
      </c>
      <c r="L72" s="30">
        <f t="shared" si="3"/>
        <v>0</v>
      </c>
      <c r="M72" s="30">
        <f t="shared" si="3"/>
        <v>0</v>
      </c>
      <c r="N72" s="30">
        <f t="shared" si="3"/>
        <v>0</v>
      </c>
      <c r="O72" s="30">
        <f t="shared" si="3"/>
        <v>0</v>
      </c>
      <c r="P72" s="30">
        <f t="shared" si="3"/>
        <v>0</v>
      </c>
      <c r="Q72" s="30">
        <f t="shared" si="3"/>
        <v>0</v>
      </c>
      <c r="R72" s="1"/>
      <c r="S72" s="3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3" t="s">
        <v>173</v>
      </c>
      <c r="B74" s="61"/>
      <c r="C74" s="30">
        <f t="shared" ref="C74:Q74" si="4">C32+C72</f>
        <v>0</v>
      </c>
      <c r="D74" s="30">
        <f t="shared" si="4"/>
        <v>0</v>
      </c>
      <c r="E74" s="31">
        <f t="shared" si="4"/>
        <v>0</v>
      </c>
      <c r="F74" s="30">
        <f t="shared" si="4"/>
        <v>0</v>
      </c>
      <c r="G74" s="30">
        <f t="shared" si="4"/>
        <v>0</v>
      </c>
      <c r="H74" s="30">
        <f t="shared" si="4"/>
        <v>0</v>
      </c>
      <c r="I74" s="30">
        <f t="shared" si="4"/>
        <v>0</v>
      </c>
      <c r="J74" s="30">
        <f t="shared" si="4"/>
        <v>0</v>
      </c>
      <c r="K74" s="30">
        <f t="shared" si="4"/>
        <v>0</v>
      </c>
      <c r="L74" s="30">
        <f t="shared" si="4"/>
        <v>0</v>
      </c>
      <c r="M74" s="30">
        <f t="shared" si="4"/>
        <v>0</v>
      </c>
      <c r="N74" s="30">
        <f t="shared" si="4"/>
        <v>0</v>
      </c>
      <c r="O74" s="30">
        <f t="shared" si="4"/>
        <v>0</v>
      </c>
      <c r="P74" s="30">
        <f t="shared" si="4"/>
        <v>0</v>
      </c>
      <c r="Q74" s="30">
        <f t="shared" si="4"/>
        <v>0</v>
      </c>
      <c r="R74" s="1"/>
      <c r="S74" s="3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row r="276" spans="1:26" ht="15.75" customHeight="1" x14ac:dyDescent="0.2"/>
    <row r="277" spans="1:26" ht="15.75" customHeight="1" x14ac:dyDescent="0.2"/>
    <row r="278" spans="1:26" ht="15.75" customHeight="1" x14ac:dyDescent="0.2"/>
    <row r="279" spans="1:26" ht="15.75" customHeight="1" x14ac:dyDescent="0.2"/>
    <row r="280" spans="1:26" ht="15.75" customHeight="1" x14ac:dyDescent="0.2"/>
    <row r="281" spans="1:26" ht="15.75" customHeight="1" x14ac:dyDescent="0.2"/>
    <row r="282" spans="1:26" ht="15.75" customHeight="1" x14ac:dyDescent="0.2"/>
    <row r="283" spans="1:26" ht="15.75" customHeight="1" x14ac:dyDescent="0.2"/>
    <row r="284" spans="1:26" ht="15.75" customHeight="1" x14ac:dyDescent="0.2"/>
    <row r="285" spans="1:26" ht="15.75" customHeight="1" x14ac:dyDescent="0.2"/>
    <row r="286" spans="1:26" ht="15.75" customHeight="1" x14ac:dyDescent="0.2"/>
    <row r="287" spans="1:26" ht="15.75" customHeight="1" x14ac:dyDescent="0.2"/>
    <row r="288" spans="1:26"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pane xSplit="2" topLeftCell="C1" activePane="topRight" state="frozen"/>
      <selection pane="topRight" activeCell="D2" sqref="D2"/>
    </sheetView>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176</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6"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6" x14ac:dyDescent="0.2">
      <c r="A7" s="67" t="s">
        <v>126</v>
      </c>
      <c r="B7" s="55"/>
      <c r="C7" s="55"/>
      <c r="D7" s="55"/>
      <c r="E7" s="55"/>
      <c r="F7" s="55"/>
      <c r="G7" s="55"/>
      <c r="H7" s="55"/>
      <c r="I7" s="55"/>
      <c r="J7" s="55"/>
      <c r="K7" s="55"/>
      <c r="L7" s="55"/>
      <c r="M7" s="55"/>
      <c r="N7" s="55"/>
      <c r="O7" s="55"/>
      <c r="P7" s="55"/>
      <c r="Q7" s="55"/>
      <c r="R7" s="55"/>
      <c r="S7" s="55"/>
      <c r="T7" s="1"/>
      <c r="U7" s="1"/>
      <c r="V7" s="1"/>
      <c r="W7" s="1"/>
      <c r="X7" s="1"/>
      <c r="Y7" s="1"/>
      <c r="Z7" s="1"/>
    </row>
    <row r="8" spans="1:26" ht="24" x14ac:dyDescent="0.2">
      <c r="A8" s="68" t="str">
        <f ca="1">MID(CELL("filename",A1),FIND("]",CELL("filename",A1))+1,255)</f>
        <v>Basketball</v>
      </c>
      <c r="B8" s="55"/>
      <c r="C8" s="55"/>
      <c r="D8" s="55"/>
      <c r="E8" s="55"/>
      <c r="F8" s="55"/>
      <c r="G8" s="55"/>
      <c r="H8" s="55"/>
      <c r="I8" s="55"/>
      <c r="J8" s="55"/>
      <c r="K8" s="55"/>
      <c r="L8" s="55"/>
      <c r="M8" s="55"/>
      <c r="N8" s="55"/>
      <c r="O8" s="55"/>
      <c r="P8" s="55"/>
      <c r="Q8" s="55"/>
      <c r="R8" s="55"/>
      <c r="S8" s="55"/>
      <c r="T8" s="1"/>
      <c r="U8" s="1"/>
      <c r="V8" s="1"/>
      <c r="W8" s="1"/>
      <c r="X8" s="1"/>
      <c r="Y8" s="1"/>
      <c r="Z8" s="1"/>
    </row>
    <row r="9" spans="1:26" ht="16" x14ac:dyDescent="0.2">
      <c r="A9" s="1"/>
      <c r="B9" s="1"/>
      <c r="C9" s="1"/>
      <c r="D9" s="1"/>
      <c r="E9" s="1"/>
      <c r="F9" s="1"/>
      <c r="G9" s="1"/>
      <c r="H9" s="1"/>
      <c r="I9" s="1"/>
      <c r="J9" s="1"/>
      <c r="K9" s="1"/>
      <c r="L9" s="1"/>
      <c r="M9" s="1"/>
      <c r="N9" s="1"/>
      <c r="O9" s="1"/>
      <c r="P9" s="1"/>
      <c r="Q9" s="1"/>
      <c r="R9" s="1"/>
      <c r="S9" s="1"/>
      <c r="T9" s="1"/>
      <c r="U9" s="1"/>
      <c r="V9" s="1"/>
      <c r="W9" s="1"/>
      <c r="X9" s="1"/>
      <c r="Y9" s="1"/>
      <c r="Z9" s="1"/>
    </row>
    <row r="10" spans="1:26" ht="16" x14ac:dyDescent="0.2">
      <c r="A10" s="65" t="s">
        <v>161</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6"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6" x14ac:dyDescent="0.2">
      <c r="A12" s="19" t="s">
        <v>162</v>
      </c>
      <c r="B12" s="19" t="s">
        <v>163</v>
      </c>
      <c r="C12" s="19" t="s">
        <v>164</v>
      </c>
      <c r="D12" s="19" t="s">
        <v>165</v>
      </c>
      <c r="E12" s="20" t="s">
        <v>166</v>
      </c>
      <c r="F12" s="19" t="s">
        <v>177</v>
      </c>
      <c r="G12" s="19" t="s">
        <v>178</v>
      </c>
      <c r="H12" s="19" t="s">
        <v>179</v>
      </c>
      <c r="I12" s="19" t="s">
        <v>180</v>
      </c>
      <c r="J12" s="19" t="s">
        <v>181</v>
      </c>
      <c r="K12" s="19" t="s">
        <v>182</v>
      </c>
      <c r="L12" s="19" t="s">
        <v>183</v>
      </c>
      <c r="M12" s="19" t="s">
        <v>184</v>
      </c>
      <c r="N12" s="19" t="s">
        <v>185</v>
      </c>
      <c r="O12" s="19" t="s">
        <v>186</v>
      </c>
      <c r="P12" s="19" t="s">
        <v>187</v>
      </c>
      <c r="Q12" s="19" t="s">
        <v>188</v>
      </c>
      <c r="R12" s="38"/>
      <c r="S12" s="19" t="s">
        <v>189</v>
      </c>
      <c r="T12" s="1"/>
      <c r="U12" s="1"/>
      <c r="V12" s="1"/>
      <c r="W12" s="1"/>
      <c r="X12" s="1"/>
      <c r="Y12" s="1"/>
      <c r="Z12" s="1"/>
    </row>
    <row r="13" spans="1:26" ht="16" x14ac:dyDescent="0.2">
      <c r="A13" s="21">
        <f>Kontoplan!B11</f>
        <v>3000</v>
      </c>
      <c r="B13" s="21" t="str">
        <f>Kontoplan!C11</f>
        <v>Salgsinntekter, avgiftspliktig</v>
      </c>
      <c r="C13" s="22"/>
      <c r="D13" s="22"/>
      <c r="E13" s="31">
        <f t="shared" ref="E13:E30" si="0">SUM(F13:Q13)</f>
        <v>0</v>
      </c>
      <c r="F13" s="22"/>
      <c r="G13" s="22"/>
      <c r="H13" s="22"/>
      <c r="I13" s="22"/>
      <c r="J13" s="22"/>
      <c r="K13" s="22"/>
      <c r="L13" s="22"/>
      <c r="M13" s="22"/>
      <c r="N13" s="22"/>
      <c r="O13" s="22"/>
      <c r="P13" s="22"/>
      <c r="Q13" s="22"/>
      <c r="R13" s="1"/>
      <c r="S13" s="39"/>
      <c r="T13" s="1"/>
      <c r="U13" s="1"/>
      <c r="V13" s="1"/>
      <c r="W13" s="1"/>
      <c r="X13" s="1"/>
      <c r="Y13" s="1"/>
      <c r="Z13" s="1"/>
    </row>
    <row r="14" spans="1:26" ht="16" x14ac:dyDescent="0.2">
      <c r="A14" s="21">
        <f>Kontoplan!B12</f>
        <v>3009</v>
      </c>
      <c r="B14" s="21" t="str">
        <f>Kontoplan!C12</f>
        <v>Sponsorinntekt</v>
      </c>
      <c r="C14" s="22"/>
      <c r="D14" s="22"/>
      <c r="E14" s="31">
        <f t="shared" si="0"/>
        <v>0</v>
      </c>
      <c r="F14" s="22"/>
      <c r="G14" s="22"/>
      <c r="H14" s="22"/>
      <c r="I14" s="22"/>
      <c r="J14" s="22"/>
      <c r="K14" s="22"/>
      <c r="L14" s="22"/>
      <c r="M14" s="22"/>
      <c r="N14" s="22"/>
      <c r="O14" s="22"/>
      <c r="P14" s="22"/>
      <c r="Q14" s="22"/>
      <c r="R14" s="1"/>
      <c r="S14" s="39"/>
      <c r="T14" s="1"/>
      <c r="U14" s="1"/>
      <c r="V14" s="1"/>
      <c r="W14" s="1"/>
      <c r="X14" s="1"/>
      <c r="Y14" s="1"/>
      <c r="Z14" s="1"/>
    </row>
    <row r="15" spans="1:26" ht="16" x14ac:dyDescent="0.2">
      <c r="A15" s="21">
        <f>Kontoplan!B13</f>
        <v>3100</v>
      </c>
      <c r="B15" s="21" t="str">
        <f>Kontoplan!C13</f>
        <v>Salgsinntekter, avgiftsfri</v>
      </c>
      <c r="C15" s="22"/>
      <c r="D15" s="22"/>
      <c r="E15" s="31">
        <f t="shared" si="0"/>
        <v>-3175</v>
      </c>
      <c r="F15" s="22">
        <v>0</v>
      </c>
      <c r="G15" s="22">
        <v>-1500</v>
      </c>
      <c r="H15" s="22">
        <v>0</v>
      </c>
      <c r="I15" s="22">
        <v>-875</v>
      </c>
      <c r="J15" s="22">
        <v>-800</v>
      </c>
      <c r="K15" s="22">
        <v>0</v>
      </c>
      <c r="L15" s="22">
        <v>0</v>
      </c>
      <c r="M15" s="22">
        <v>0</v>
      </c>
      <c r="N15" s="22">
        <v>0</v>
      </c>
      <c r="O15" s="22">
        <v>0</v>
      </c>
      <c r="P15" s="22">
        <v>0</v>
      </c>
      <c r="Q15" s="22">
        <v>0</v>
      </c>
      <c r="R15" s="1"/>
      <c r="S15" s="39"/>
      <c r="T15" s="1"/>
      <c r="U15" s="1"/>
      <c r="V15" s="1"/>
      <c r="W15" s="1"/>
      <c r="X15" s="1"/>
      <c r="Y15" s="1"/>
      <c r="Z15" s="1"/>
    </row>
    <row r="16" spans="1:26" ht="16" x14ac:dyDescent="0.2">
      <c r="A16" s="21">
        <f>Kontoplan!B14</f>
        <v>3101</v>
      </c>
      <c r="B16" s="21" t="str">
        <f>Kontoplan!C14</f>
        <v>Dugnad</v>
      </c>
      <c r="C16" s="22"/>
      <c r="D16" s="22"/>
      <c r="E16" s="31">
        <f t="shared" si="0"/>
        <v>0</v>
      </c>
      <c r="F16" s="22"/>
      <c r="G16" s="22"/>
      <c r="H16" s="22"/>
      <c r="I16" s="22"/>
      <c r="J16" s="22"/>
      <c r="K16" s="22"/>
      <c r="L16" s="22"/>
      <c r="M16" s="22"/>
      <c r="N16" s="22"/>
      <c r="O16" s="22"/>
      <c r="P16" s="22"/>
      <c r="Q16" s="22"/>
      <c r="R16" s="1"/>
      <c r="S16" s="39"/>
      <c r="T16" s="1"/>
      <c r="U16" s="1"/>
      <c r="V16" s="1"/>
      <c r="W16" s="1"/>
      <c r="X16" s="1"/>
      <c r="Y16" s="1"/>
      <c r="Z16" s="1"/>
    </row>
    <row r="17" spans="1:26" ht="16" x14ac:dyDescent="0.2">
      <c r="A17" s="21">
        <f>Kontoplan!B15</f>
        <v>3410</v>
      </c>
      <c r="B17" s="21" t="str">
        <f>Kontoplan!C15</f>
        <v>Tilskudd fra Oslo Kommune</v>
      </c>
      <c r="C17" s="22"/>
      <c r="D17" s="22"/>
      <c r="E17" s="31">
        <f t="shared" si="0"/>
        <v>0</v>
      </c>
      <c r="F17" s="22"/>
      <c r="G17" s="22"/>
      <c r="H17" s="22"/>
      <c r="I17" s="22"/>
      <c r="J17" s="22"/>
      <c r="K17" s="22"/>
      <c r="L17" s="22"/>
      <c r="M17" s="22"/>
      <c r="N17" s="22"/>
      <c r="O17" s="22"/>
      <c r="P17" s="22"/>
      <c r="Q17" s="22"/>
      <c r="R17" s="1"/>
      <c r="S17" s="39"/>
      <c r="T17" s="1"/>
      <c r="U17" s="1"/>
      <c r="V17" s="1"/>
      <c r="W17" s="1"/>
      <c r="X17" s="1"/>
      <c r="Y17" s="1"/>
      <c r="Z17" s="1"/>
    </row>
    <row r="18" spans="1:26" ht="16" x14ac:dyDescent="0.2">
      <c r="A18" s="21">
        <f>Kontoplan!B16</f>
        <v>3420</v>
      </c>
      <c r="B18" s="21" t="str">
        <f>Kontoplan!C16</f>
        <v>Momskompensasjon</v>
      </c>
      <c r="C18" s="22"/>
      <c r="D18" s="22"/>
      <c r="E18" s="31">
        <f t="shared" si="0"/>
        <v>0</v>
      </c>
      <c r="F18" s="22"/>
      <c r="G18" s="22"/>
      <c r="H18" s="22"/>
      <c r="I18" s="22"/>
      <c r="J18" s="22"/>
      <c r="K18" s="22"/>
      <c r="L18" s="22"/>
      <c r="M18" s="22"/>
      <c r="N18" s="22"/>
      <c r="O18" s="22"/>
      <c r="P18" s="22"/>
      <c r="Q18" s="22"/>
      <c r="R18" s="1"/>
      <c r="S18" s="39"/>
      <c r="T18" s="1"/>
      <c r="U18" s="1"/>
      <c r="V18" s="1"/>
      <c r="W18" s="1"/>
      <c r="X18" s="1"/>
      <c r="Y18" s="1"/>
      <c r="Z18" s="1"/>
    </row>
    <row r="19" spans="1:26" ht="16" x14ac:dyDescent="0.2">
      <c r="A19" s="21">
        <f>Kontoplan!B17</f>
        <v>3430</v>
      </c>
      <c r="B19" s="21" t="str">
        <f>Kontoplan!C17</f>
        <v>Grasrotandelen Norsk Tipping</v>
      </c>
      <c r="C19" s="22"/>
      <c r="D19" s="22"/>
      <c r="E19" s="31">
        <f t="shared" si="0"/>
        <v>0</v>
      </c>
      <c r="F19" s="22"/>
      <c r="G19" s="22"/>
      <c r="H19" s="22"/>
      <c r="I19" s="22"/>
      <c r="J19" s="22"/>
      <c r="K19" s="22"/>
      <c r="L19" s="22"/>
      <c r="M19" s="22"/>
      <c r="N19" s="22"/>
      <c r="O19" s="22"/>
      <c r="P19" s="22"/>
      <c r="Q19" s="22"/>
      <c r="R19" s="1"/>
      <c r="S19" s="39"/>
      <c r="T19" s="1"/>
      <c r="U19" s="1"/>
      <c r="V19" s="1"/>
      <c r="W19" s="1"/>
      <c r="X19" s="1"/>
      <c r="Y19" s="1"/>
      <c r="Z19" s="1"/>
    </row>
    <row r="20" spans="1:26" ht="16" x14ac:dyDescent="0.2">
      <c r="A20" s="21">
        <f>Kontoplan!B18</f>
        <v>3900</v>
      </c>
      <c r="B20" s="21" t="str">
        <f>Kontoplan!C18</f>
        <v>Annen driftsrelatert inntekt</v>
      </c>
      <c r="C20" s="22"/>
      <c r="D20" s="22"/>
      <c r="E20" s="31">
        <f t="shared" si="0"/>
        <v>0</v>
      </c>
      <c r="F20" s="22"/>
      <c r="G20" s="22"/>
      <c r="H20" s="22"/>
      <c r="I20" s="22"/>
      <c r="J20" s="22"/>
      <c r="K20" s="22"/>
      <c r="L20" s="22"/>
      <c r="M20" s="22"/>
      <c r="N20" s="22"/>
      <c r="O20" s="22"/>
      <c r="P20" s="22"/>
      <c r="Q20" s="22"/>
      <c r="R20" s="1"/>
      <c r="S20" s="39"/>
      <c r="T20" s="1"/>
      <c r="U20" s="1"/>
      <c r="V20" s="1"/>
      <c r="W20" s="1"/>
      <c r="X20" s="1"/>
      <c r="Y20" s="1"/>
      <c r="Z20" s="1"/>
    </row>
    <row r="21" spans="1:26" ht="15.75" customHeight="1" x14ac:dyDescent="0.2">
      <c r="A21" s="21">
        <f>Kontoplan!B19</f>
        <v>3901</v>
      </c>
      <c r="B21" s="21" t="str">
        <f>Kontoplan!C19</f>
        <v>Internstøtte BI Athletics</v>
      </c>
      <c r="C21" s="22"/>
      <c r="D21" s="22"/>
      <c r="E21" s="31">
        <f t="shared" si="0"/>
        <v>-22575</v>
      </c>
      <c r="F21" s="22">
        <v>0</v>
      </c>
      <c r="G21" s="22">
        <v>-7000</v>
      </c>
      <c r="H21" s="22">
        <v>0</v>
      </c>
      <c r="I21" s="22">
        <v>-625</v>
      </c>
      <c r="J21" s="22">
        <v>-4200</v>
      </c>
      <c r="K21" s="22">
        <v>0</v>
      </c>
      <c r="L21" s="22">
        <v>0</v>
      </c>
      <c r="M21" s="22">
        <v>0</v>
      </c>
      <c r="N21" s="22">
        <v>-5000</v>
      </c>
      <c r="O21" s="22">
        <v>0</v>
      </c>
      <c r="P21" s="22">
        <v>-5750</v>
      </c>
      <c r="Q21" s="22">
        <v>0</v>
      </c>
      <c r="R21" s="1"/>
      <c r="S21" s="39"/>
      <c r="T21" s="1"/>
      <c r="U21" s="1"/>
      <c r="V21" s="1"/>
      <c r="W21" s="1"/>
      <c r="X21" s="1"/>
      <c r="Y21" s="1"/>
      <c r="Z21" s="1"/>
    </row>
    <row r="22" spans="1:26" ht="15.75" customHeight="1" x14ac:dyDescent="0.2">
      <c r="A22" s="21">
        <f>Kontoplan!B20</f>
        <v>3920</v>
      </c>
      <c r="B22" s="21" t="str">
        <f>Kontoplan!C20</f>
        <v>Medlemskontingent</v>
      </c>
      <c r="C22" s="22"/>
      <c r="D22" s="22"/>
      <c r="E22" s="31">
        <f t="shared" si="0"/>
        <v>0</v>
      </c>
      <c r="F22" s="22"/>
      <c r="G22" s="22"/>
      <c r="H22" s="22"/>
      <c r="I22" s="22"/>
      <c r="J22" s="22"/>
      <c r="K22" s="22"/>
      <c r="L22" s="22"/>
      <c r="M22" s="22"/>
      <c r="N22" s="22"/>
      <c r="O22" s="22"/>
      <c r="P22" s="22"/>
      <c r="Q22" s="22"/>
      <c r="R22" s="1"/>
      <c r="S22" s="39"/>
      <c r="T22" s="1"/>
      <c r="U22" s="1"/>
      <c r="V22" s="1"/>
      <c r="W22" s="1"/>
      <c r="X22" s="1"/>
      <c r="Y22" s="1"/>
      <c r="Z22" s="1"/>
    </row>
    <row r="23" spans="1:26" ht="15.75" customHeight="1" x14ac:dyDescent="0.2">
      <c r="A23" s="21">
        <f>Kontoplan!B21</f>
        <v>3921</v>
      </c>
      <c r="B23" s="21" t="str">
        <f>Kontoplan!C21</f>
        <v>Gruppeavgift</v>
      </c>
      <c r="C23" s="22"/>
      <c r="D23" s="22"/>
      <c r="E23" s="31">
        <f t="shared" si="0"/>
        <v>-30800</v>
      </c>
      <c r="F23" s="22">
        <v>-15400</v>
      </c>
      <c r="G23" s="22">
        <v>0</v>
      </c>
      <c r="H23" s="22">
        <v>0</v>
      </c>
      <c r="I23" s="22">
        <v>0</v>
      </c>
      <c r="J23" s="22">
        <v>0</v>
      </c>
      <c r="K23" s="22">
        <v>0</v>
      </c>
      <c r="L23" s="22">
        <v>0</v>
      </c>
      <c r="M23" s="22">
        <v>0</v>
      </c>
      <c r="N23" s="22">
        <v>-15400</v>
      </c>
      <c r="O23" s="22">
        <v>0</v>
      </c>
      <c r="P23" s="22">
        <v>0</v>
      </c>
      <c r="Q23" s="22">
        <v>0</v>
      </c>
      <c r="R23" s="1"/>
      <c r="S23" s="39"/>
      <c r="T23" s="1"/>
      <c r="U23" s="1"/>
      <c r="V23" s="1"/>
      <c r="W23" s="1"/>
      <c r="X23" s="1"/>
      <c r="Y23" s="1"/>
      <c r="Z23" s="1"/>
    </row>
    <row r="24" spans="1:26" ht="15.75" customHeight="1" x14ac:dyDescent="0.2">
      <c r="A24" s="21">
        <f>Kontoplan!B22</f>
        <v>3930</v>
      </c>
      <c r="B24" s="21" t="str">
        <f>Kontoplan!C22</f>
        <v>Treningsavgift</v>
      </c>
      <c r="C24" s="22"/>
      <c r="D24" s="22"/>
      <c r="E24" s="31">
        <f t="shared" si="0"/>
        <v>0</v>
      </c>
      <c r="F24" s="22"/>
      <c r="G24" s="22"/>
      <c r="H24" s="22"/>
      <c r="I24" s="22"/>
      <c r="J24" s="22"/>
      <c r="K24" s="22"/>
      <c r="L24" s="22"/>
      <c r="M24" s="22"/>
      <c r="N24" s="22"/>
      <c r="O24" s="22"/>
      <c r="P24" s="22"/>
      <c r="Q24" s="22"/>
      <c r="R24" s="1"/>
      <c r="S24" s="39"/>
      <c r="T24" s="1"/>
      <c r="U24" s="1"/>
      <c r="V24" s="1"/>
      <c r="W24" s="1"/>
      <c r="X24" s="1"/>
      <c r="Y24" s="1"/>
      <c r="Z24" s="1"/>
    </row>
    <row r="25" spans="1:26" ht="15.75" customHeight="1" x14ac:dyDescent="0.2">
      <c r="A25" s="21">
        <f>Kontoplan!B23</f>
        <v>3990</v>
      </c>
      <c r="B25" s="21" t="str">
        <f>Kontoplan!C23</f>
        <v>Kontingent fra BI-studenter</v>
      </c>
      <c r="C25" s="22"/>
      <c r="D25" s="22"/>
      <c r="E25" s="31">
        <f t="shared" si="0"/>
        <v>0</v>
      </c>
      <c r="F25" s="22"/>
      <c r="G25" s="22"/>
      <c r="H25" s="22"/>
      <c r="I25" s="22"/>
      <c r="J25" s="22"/>
      <c r="K25" s="22"/>
      <c r="L25" s="22"/>
      <c r="M25" s="22"/>
      <c r="N25" s="22"/>
      <c r="O25" s="22"/>
      <c r="P25" s="22"/>
      <c r="Q25" s="22"/>
      <c r="R25" s="1"/>
      <c r="S25" s="39"/>
      <c r="T25" s="1"/>
      <c r="U25" s="1"/>
      <c r="V25" s="1"/>
      <c r="W25" s="1"/>
      <c r="X25" s="1"/>
      <c r="Y25" s="1"/>
      <c r="Z25" s="1"/>
    </row>
    <row r="26" spans="1:26" ht="15.75" customHeight="1" x14ac:dyDescent="0.2">
      <c r="A26" s="21">
        <f>Kontoplan!B24</f>
        <v>3991</v>
      </c>
      <c r="B26" s="21" t="str">
        <f>Kontoplan!C24</f>
        <v>Støtte fra BISO</v>
      </c>
      <c r="C26" s="22"/>
      <c r="D26" s="22"/>
      <c r="E26" s="31">
        <f t="shared" si="0"/>
        <v>0</v>
      </c>
      <c r="F26" s="22"/>
      <c r="G26" s="22"/>
      <c r="H26" s="22"/>
      <c r="I26" s="22"/>
      <c r="J26" s="22"/>
      <c r="K26" s="22"/>
      <c r="L26" s="22"/>
      <c r="M26" s="22"/>
      <c r="N26" s="22"/>
      <c r="O26" s="22"/>
      <c r="P26" s="22"/>
      <c r="Q26" s="22"/>
      <c r="R26" s="1"/>
      <c r="S26" s="39"/>
      <c r="T26" s="1"/>
      <c r="U26" s="1"/>
      <c r="V26" s="1"/>
      <c r="W26" s="1"/>
      <c r="X26" s="1"/>
      <c r="Y26" s="1"/>
      <c r="Z26" s="1"/>
    </row>
    <row r="27" spans="1:26" ht="15.75" customHeight="1" x14ac:dyDescent="0.2">
      <c r="A27" s="21">
        <f>Kontoplan!B25</f>
        <v>3992</v>
      </c>
      <c r="B27" s="21" t="str">
        <f>Kontoplan!C25</f>
        <v>Støtte fra BI</v>
      </c>
      <c r="C27" s="22"/>
      <c r="D27" s="22"/>
      <c r="E27" s="31">
        <f t="shared" si="0"/>
        <v>0</v>
      </c>
      <c r="F27" s="22"/>
      <c r="G27" s="22"/>
      <c r="H27" s="22"/>
      <c r="I27" s="22"/>
      <c r="J27" s="22"/>
      <c r="K27" s="22"/>
      <c r="L27" s="22"/>
      <c r="M27" s="22"/>
      <c r="N27" s="22"/>
      <c r="O27" s="22"/>
      <c r="P27" s="22"/>
      <c r="Q27" s="22"/>
      <c r="R27" s="1"/>
      <c r="S27" s="39"/>
      <c r="T27" s="1"/>
      <c r="U27" s="1"/>
      <c r="V27" s="1"/>
      <c r="W27" s="1"/>
      <c r="X27" s="1"/>
      <c r="Y27" s="1"/>
      <c r="Z27" s="1"/>
    </row>
    <row r="28" spans="1:26" ht="15.75" customHeight="1" x14ac:dyDescent="0.2">
      <c r="A28" s="21">
        <f>Kontoplan!B26</f>
        <v>3993</v>
      </c>
      <c r="B28" s="21" t="str">
        <f>Kontoplan!C26</f>
        <v>Støtte fra Velferdstinget</v>
      </c>
      <c r="C28" s="22"/>
      <c r="D28" s="22"/>
      <c r="E28" s="31">
        <f t="shared" si="0"/>
        <v>0</v>
      </c>
      <c r="F28" s="22"/>
      <c r="G28" s="22"/>
      <c r="H28" s="22"/>
      <c r="I28" s="22"/>
      <c r="J28" s="22"/>
      <c r="K28" s="22"/>
      <c r="L28" s="22"/>
      <c r="M28" s="22"/>
      <c r="N28" s="22"/>
      <c r="O28" s="22"/>
      <c r="P28" s="22"/>
      <c r="Q28" s="22"/>
      <c r="R28" s="1"/>
      <c r="S28" s="39"/>
      <c r="T28" s="1"/>
      <c r="U28" s="1"/>
      <c r="V28" s="1"/>
      <c r="W28" s="1"/>
      <c r="X28" s="1"/>
      <c r="Y28" s="1"/>
      <c r="Z28" s="1"/>
    </row>
    <row r="29" spans="1:26" ht="15.75" customHeight="1" x14ac:dyDescent="0.2">
      <c r="A29" s="21">
        <f>Kontoplan!B27</f>
        <v>3994</v>
      </c>
      <c r="B29" s="21" t="str">
        <f>Kontoplan!C27</f>
        <v>Støtte fra NSI</v>
      </c>
      <c r="C29" s="22"/>
      <c r="D29" s="22"/>
      <c r="E29" s="31">
        <f t="shared" si="0"/>
        <v>0</v>
      </c>
      <c r="F29" s="22"/>
      <c r="G29" s="22"/>
      <c r="H29" s="22"/>
      <c r="I29" s="22"/>
      <c r="J29" s="22"/>
      <c r="K29" s="22"/>
      <c r="L29" s="22"/>
      <c r="M29" s="22"/>
      <c r="N29" s="22"/>
      <c r="O29" s="22"/>
      <c r="P29" s="22"/>
      <c r="Q29" s="22"/>
      <c r="R29" s="1"/>
      <c r="S29" s="39"/>
      <c r="T29" s="1"/>
      <c r="U29" s="1"/>
      <c r="V29" s="1"/>
      <c r="W29" s="1"/>
      <c r="X29" s="1"/>
      <c r="Y29" s="1"/>
      <c r="Z29" s="1"/>
    </row>
    <row r="30" spans="1:26" ht="15.75" customHeight="1" x14ac:dyDescent="0.2">
      <c r="A30" s="21">
        <f>Kontoplan!B28</f>
        <v>3995</v>
      </c>
      <c r="B30" s="21" t="str">
        <f>Kontoplan!C28</f>
        <v>Annen støtte</v>
      </c>
      <c r="C30" s="22"/>
      <c r="D30" s="22"/>
      <c r="E30" s="31">
        <f t="shared" si="0"/>
        <v>0</v>
      </c>
      <c r="F30" s="22"/>
      <c r="G30" s="22"/>
      <c r="H30" s="22"/>
      <c r="I30" s="22"/>
      <c r="J30" s="22"/>
      <c r="K30" s="22"/>
      <c r="L30" s="22"/>
      <c r="M30" s="22"/>
      <c r="N30" s="22"/>
      <c r="O30" s="22"/>
      <c r="P30" s="22"/>
      <c r="Q30" s="22"/>
      <c r="R30" s="1"/>
      <c r="S30" s="39"/>
      <c r="T30" s="1"/>
      <c r="U30" s="1"/>
      <c r="V30" s="1"/>
      <c r="W30" s="1"/>
      <c r="X30" s="1"/>
      <c r="Y30" s="1"/>
      <c r="Z30" s="1"/>
    </row>
    <row r="31" spans="1:26" ht="15.75" customHeight="1" x14ac:dyDescent="0.2">
      <c r="A31" s="1"/>
      <c r="B31" s="1"/>
      <c r="C31" s="28"/>
      <c r="D31" s="28"/>
      <c r="E31" s="28"/>
      <c r="F31" s="28"/>
      <c r="G31" s="28"/>
      <c r="H31" s="28"/>
      <c r="I31" s="28"/>
      <c r="J31" s="28"/>
      <c r="K31" s="28"/>
      <c r="L31" s="28"/>
      <c r="M31" s="28"/>
      <c r="N31" s="28"/>
      <c r="O31" s="28"/>
      <c r="P31" s="28"/>
      <c r="Q31" s="28"/>
      <c r="R31" s="1"/>
      <c r="S31" s="1"/>
      <c r="T31" s="1"/>
      <c r="U31" s="1"/>
      <c r="V31" s="1"/>
      <c r="W31" s="1"/>
      <c r="X31" s="1"/>
      <c r="Y31" s="1"/>
      <c r="Z31" s="1"/>
    </row>
    <row r="32" spans="1:26" ht="15.75" customHeight="1" x14ac:dyDescent="0.2">
      <c r="A32" s="63" t="s">
        <v>170</v>
      </c>
      <c r="B32" s="61"/>
      <c r="C32" s="30">
        <f t="shared" ref="C32:Q32" si="1">SUM(C13:C31)</f>
        <v>0</v>
      </c>
      <c r="D32" s="30">
        <f t="shared" si="1"/>
        <v>0</v>
      </c>
      <c r="E32" s="31">
        <f t="shared" si="1"/>
        <v>-56550</v>
      </c>
      <c r="F32" s="30">
        <f t="shared" si="1"/>
        <v>-15400</v>
      </c>
      <c r="G32" s="30">
        <f t="shared" si="1"/>
        <v>-8500</v>
      </c>
      <c r="H32" s="30">
        <f t="shared" si="1"/>
        <v>0</v>
      </c>
      <c r="I32" s="30">
        <f t="shared" si="1"/>
        <v>-1500</v>
      </c>
      <c r="J32" s="30">
        <f t="shared" si="1"/>
        <v>-5000</v>
      </c>
      <c r="K32" s="30">
        <f t="shared" si="1"/>
        <v>0</v>
      </c>
      <c r="L32" s="30">
        <f t="shared" si="1"/>
        <v>0</v>
      </c>
      <c r="M32" s="30">
        <f t="shared" si="1"/>
        <v>0</v>
      </c>
      <c r="N32" s="30">
        <f t="shared" si="1"/>
        <v>-20400</v>
      </c>
      <c r="O32" s="30">
        <f t="shared" si="1"/>
        <v>0</v>
      </c>
      <c r="P32" s="30">
        <f t="shared" si="1"/>
        <v>-5750</v>
      </c>
      <c r="Q32" s="30">
        <f t="shared" si="1"/>
        <v>0</v>
      </c>
      <c r="R32" s="1"/>
      <c r="S32" s="3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5" t="s">
        <v>171</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9" t="s">
        <v>162</v>
      </c>
      <c r="B38" s="19" t="s">
        <v>163</v>
      </c>
      <c r="C38" s="19" t="s">
        <v>164</v>
      </c>
      <c r="D38" s="19" t="s">
        <v>165</v>
      </c>
      <c r="E38" s="20" t="s">
        <v>166</v>
      </c>
      <c r="F38" s="19" t="s">
        <v>177</v>
      </c>
      <c r="G38" s="19" t="s">
        <v>178</v>
      </c>
      <c r="H38" s="19" t="s">
        <v>179</v>
      </c>
      <c r="I38" s="19" t="s">
        <v>180</v>
      </c>
      <c r="J38" s="19" t="s">
        <v>181</v>
      </c>
      <c r="K38" s="19" t="s">
        <v>182</v>
      </c>
      <c r="L38" s="19" t="s">
        <v>183</v>
      </c>
      <c r="M38" s="19" t="s">
        <v>184</v>
      </c>
      <c r="N38" s="19" t="s">
        <v>185</v>
      </c>
      <c r="O38" s="19" t="s">
        <v>186</v>
      </c>
      <c r="P38" s="19" t="s">
        <v>187</v>
      </c>
      <c r="Q38" s="19" t="s">
        <v>188</v>
      </c>
      <c r="R38" s="38"/>
      <c r="S38" s="19" t="s">
        <v>189</v>
      </c>
      <c r="T38" s="1"/>
      <c r="U38" s="1"/>
      <c r="V38" s="1"/>
      <c r="W38" s="1"/>
      <c r="X38" s="1"/>
      <c r="Y38" s="1"/>
      <c r="Z38" s="1"/>
    </row>
    <row r="39" spans="1:26" ht="15.75" customHeight="1" x14ac:dyDescent="0.2">
      <c r="A39" s="21">
        <f>Kontoplan!B29</f>
        <v>5910</v>
      </c>
      <c r="B39" s="21" t="str">
        <f>Kontoplan!C29</f>
        <v>Lunsjkort</v>
      </c>
      <c r="C39" s="22"/>
      <c r="D39" s="22"/>
      <c r="E39" s="31">
        <f t="shared" ref="E39:E70" si="2">SUM(F39:Q39)</f>
        <v>0</v>
      </c>
      <c r="F39" s="22"/>
      <c r="G39" s="22"/>
      <c r="H39" s="22"/>
      <c r="I39" s="22"/>
      <c r="J39" s="22"/>
      <c r="K39" s="22"/>
      <c r="L39" s="22"/>
      <c r="M39" s="22"/>
      <c r="N39" s="22"/>
      <c r="O39" s="22"/>
      <c r="P39" s="22"/>
      <c r="Q39" s="22"/>
      <c r="R39" s="1"/>
      <c r="S39" s="39"/>
      <c r="T39" s="1"/>
      <c r="U39" s="1"/>
      <c r="V39" s="1"/>
      <c r="W39" s="1"/>
      <c r="X39" s="1"/>
      <c r="Y39" s="1"/>
      <c r="Z39" s="1"/>
    </row>
    <row r="40" spans="1:26" ht="15.75" customHeight="1" x14ac:dyDescent="0.2">
      <c r="A40" s="21">
        <f>Kontoplan!B30</f>
        <v>5995</v>
      </c>
      <c r="B40" s="21" t="str">
        <f>Kontoplan!C30</f>
        <v>Styrekostnader</v>
      </c>
      <c r="C40" s="22"/>
      <c r="D40" s="22"/>
      <c r="E40" s="31">
        <f t="shared" si="2"/>
        <v>2250</v>
      </c>
      <c r="F40" s="22">
        <v>0</v>
      </c>
      <c r="G40" s="22">
        <v>0</v>
      </c>
      <c r="H40" s="22">
        <v>0</v>
      </c>
      <c r="I40" s="22">
        <v>1500</v>
      </c>
      <c r="J40" s="22">
        <v>0</v>
      </c>
      <c r="K40" s="22">
        <v>0</v>
      </c>
      <c r="L40" s="22">
        <v>0</v>
      </c>
      <c r="M40" s="22">
        <v>0</v>
      </c>
      <c r="N40" s="22">
        <v>0</v>
      </c>
      <c r="O40" s="22">
        <v>0</v>
      </c>
      <c r="P40" s="22">
        <v>750</v>
      </c>
      <c r="Q40" s="22">
        <v>0</v>
      </c>
      <c r="R40" s="1"/>
      <c r="S40" s="39"/>
      <c r="T40" s="1"/>
      <c r="U40" s="1"/>
      <c r="V40" s="1"/>
      <c r="W40" s="1"/>
      <c r="X40" s="1"/>
      <c r="Y40" s="1"/>
      <c r="Z40" s="1"/>
    </row>
    <row r="41" spans="1:26" ht="15.75" customHeight="1" x14ac:dyDescent="0.2">
      <c r="A41" s="21">
        <f>Kontoplan!B31</f>
        <v>6480</v>
      </c>
      <c r="B41" s="21" t="str">
        <f>Kontoplan!C31</f>
        <v>Leiekostnad idrett</v>
      </c>
      <c r="C41" s="22"/>
      <c r="D41" s="22"/>
      <c r="E41" s="31">
        <f t="shared" si="2"/>
        <v>61420</v>
      </c>
      <c r="F41" s="22">
        <v>0</v>
      </c>
      <c r="G41" s="22">
        <v>0</v>
      </c>
      <c r="H41" s="22">
        <v>0</v>
      </c>
      <c r="I41" s="22">
        <v>0</v>
      </c>
      <c r="J41" s="22">
        <v>0</v>
      </c>
      <c r="K41" s="22">
        <v>61420</v>
      </c>
      <c r="L41" s="22">
        <v>0</v>
      </c>
      <c r="M41" s="22">
        <v>0</v>
      </c>
      <c r="N41" s="22">
        <v>0</v>
      </c>
      <c r="O41" s="22">
        <v>0</v>
      </c>
      <c r="P41" s="22">
        <v>0</v>
      </c>
      <c r="Q41" s="22">
        <v>0</v>
      </c>
      <c r="R41" s="1"/>
      <c r="S41" s="39"/>
      <c r="T41" s="1"/>
      <c r="U41" s="1"/>
      <c r="V41" s="1"/>
      <c r="W41" s="1"/>
      <c r="X41" s="1"/>
      <c r="Y41" s="1"/>
      <c r="Z41" s="1"/>
    </row>
    <row r="42" spans="1:26" ht="15.75" customHeight="1" x14ac:dyDescent="0.2">
      <c r="A42" s="21">
        <f>Kontoplan!B32</f>
        <v>6490</v>
      </c>
      <c r="B42" s="21" t="str">
        <f>Kontoplan!C32</f>
        <v>Leiekostnad annen</v>
      </c>
      <c r="C42" s="22"/>
      <c r="D42" s="22"/>
      <c r="E42" s="31">
        <f t="shared" si="2"/>
        <v>0</v>
      </c>
      <c r="F42" s="22"/>
      <c r="G42" s="22"/>
      <c r="H42" s="22"/>
      <c r="I42" s="22"/>
      <c r="J42" s="22"/>
      <c r="K42" s="22"/>
      <c r="L42" s="22"/>
      <c r="M42" s="22"/>
      <c r="N42" s="22"/>
      <c r="O42" s="22"/>
      <c r="P42" s="22"/>
      <c r="Q42" s="22"/>
      <c r="R42" s="1"/>
      <c r="S42" s="39"/>
      <c r="T42" s="1"/>
      <c r="U42" s="1"/>
      <c r="V42" s="1"/>
      <c r="W42" s="1"/>
      <c r="X42" s="1"/>
      <c r="Y42" s="1"/>
      <c r="Z42" s="1"/>
    </row>
    <row r="43" spans="1:26" ht="15.75" customHeight="1" x14ac:dyDescent="0.2">
      <c r="A43" s="21">
        <f>Kontoplan!B33</f>
        <v>6540</v>
      </c>
      <c r="B43" s="21" t="str">
        <f>Kontoplan!C33</f>
        <v>Idrettsutstyr</v>
      </c>
      <c r="C43" s="22"/>
      <c r="D43" s="22"/>
      <c r="E43" s="31">
        <f t="shared" si="2"/>
        <v>3000</v>
      </c>
      <c r="F43" s="22">
        <v>0</v>
      </c>
      <c r="G43" s="22">
        <v>3000</v>
      </c>
      <c r="H43" s="22">
        <v>0</v>
      </c>
      <c r="I43" s="22">
        <v>0</v>
      </c>
      <c r="J43" s="22">
        <v>0</v>
      </c>
      <c r="K43" s="22">
        <v>0</v>
      </c>
      <c r="L43" s="22">
        <v>0</v>
      </c>
      <c r="M43" s="22">
        <v>0</v>
      </c>
      <c r="N43" s="22">
        <v>0</v>
      </c>
      <c r="O43" s="22">
        <v>0</v>
      </c>
      <c r="P43" s="22">
        <v>0</v>
      </c>
      <c r="Q43" s="22">
        <v>0</v>
      </c>
      <c r="R43" s="1"/>
      <c r="S43" s="39"/>
      <c r="T43" s="1"/>
      <c r="U43" s="1"/>
      <c r="V43" s="1"/>
      <c r="W43" s="1"/>
      <c r="X43" s="1"/>
      <c r="Y43" s="1"/>
      <c r="Z43" s="1"/>
    </row>
    <row r="44" spans="1:26" ht="15.75" customHeight="1" x14ac:dyDescent="0.2">
      <c r="A44" s="21">
        <f>Kontoplan!B34</f>
        <v>6550</v>
      </c>
      <c r="B44" s="21" t="str">
        <f>Kontoplan!C34</f>
        <v>Driftsmateriale</v>
      </c>
      <c r="C44" s="22"/>
      <c r="D44" s="22"/>
      <c r="E44" s="31">
        <f t="shared" si="2"/>
        <v>0</v>
      </c>
      <c r="F44" s="22"/>
      <c r="G44" s="22"/>
      <c r="H44" s="22"/>
      <c r="I44" s="22"/>
      <c r="J44" s="22"/>
      <c r="K44" s="22"/>
      <c r="L44" s="22"/>
      <c r="M44" s="22"/>
      <c r="N44" s="22"/>
      <c r="O44" s="22"/>
      <c r="P44" s="22"/>
      <c r="Q44" s="22"/>
      <c r="R44" s="1"/>
      <c r="S44" s="39"/>
      <c r="T44" s="1"/>
      <c r="U44" s="1"/>
      <c r="V44" s="1"/>
      <c r="W44" s="1"/>
      <c r="X44" s="1"/>
      <c r="Y44" s="1"/>
      <c r="Z44" s="1"/>
    </row>
    <row r="45" spans="1:26" ht="15.75" customHeight="1" x14ac:dyDescent="0.2">
      <c r="A45" s="21">
        <f>Kontoplan!B35</f>
        <v>6555</v>
      </c>
      <c r="B45" s="21" t="str">
        <f>Kontoplan!C35</f>
        <v>Andre driftskostnader</v>
      </c>
      <c r="C45" s="22"/>
      <c r="D45" s="22"/>
      <c r="E45" s="31">
        <f t="shared" si="2"/>
        <v>0</v>
      </c>
      <c r="F45" s="22"/>
      <c r="G45" s="22"/>
      <c r="H45" s="22"/>
      <c r="I45" s="22"/>
      <c r="J45" s="22"/>
      <c r="K45" s="22"/>
      <c r="L45" s="22"/>
      <c r="M45" s="22"/>
      <c r="N45" s="22"/>
      <c r="O45" s="22"/>
      <c r="P45" s="22"/>
      <c r="Q45" s="22"/>
      <c r="R45" s="1"/>
      <c r="S45" s="39"/>
      <c r="T45" s="1"/>
      <c r="U45" s="1"/>
      <c r="V45" s="1"/>
      <c r="W45" s="1"/>
      <c r="X45" s="1"/>
      <c r="Y45" s="1"/>
      <c r="Z45" s="1"/>
    </row>
    <row r="46" spans="1:26" ht="15.75" customHeight="1" x14ac:dyDescent="0.2">
      <c r="A46" s="21">
        <f>Kontoplan!B36</f>
        <v>6571</v>
      </c>
      <c r="B46" s="21" t="str">
        <f>Kontoplan!C36</f>
        <v>Drakter</v>
      </c>
      <c r="C46" s="22"/>
      <c r="D46" s="22"/>
      <c r="E46" s="31">
        <f t="shared" si="2"/>
        <v>0</v>
      </c>
      <c r="F46" s="22"/>
      <c r="G46" s="22"/>
      <c r="H46" s="22"/>
      <c r="I46" s="22"/>
      <c r="J46" s="22"/>
      <c r="K46" s="22"/>
      <c r="L46" s="22"/>
      <c r="M46" s="22"/>
      <c r="N46" s="22"/>
      <c r="O46" s="22"/>
      <c r="P46" s="22"/>
      <c r="Q46" s="22"/>
      <c r="R46" s="1"/>
      <c r="S46" s="39"/>
      <c r="T46" s="1"/>
      <c r="U46" s="1"/>
      <c r="V46" s="1"/>
      <c r="W46" s="1"/>
      <c r="X46" s="1"/>
      <c r="Y46" s="1"/>
      <c r="Z46" s="1"/>
    </row>
    <row r="47" spans="1:26" ht="15.75" customHeight="1" x14ac:dyDescent="0.2">
      <c r="A47" s="21">
        <f>Kontoplan!B37</f>
        <v>6572</v>
      </c>
      <c r="B47" s="21" t="str">
        <f>Kontoplan!C37</f>
        <v>Annet klær</v>
      </c>
      <c r="C47" s="22"/>
      <c r="D47" s="22"/>
      <c r="E47" s="31">
        <f t="shared" si="2"/>
        <v>0</v>
      </c>
      <c r="F47" s="22"/>
      <c r="G47" s="22"/>
      <c r="H47" s="22"/>
      <c r="I47" s="22"/>
      <c r="J47" s="22"/>
      <c r="K47" s="22"/>
      <c r="L47" s="22"/>
      <c r="M47" s="22"/>
      <c r="N47" s="22"/>
      <c r="O47" s="22"/>
      <c r="P47" s="22"/>
      <c r="Q47" s="22"/>
      <c r="R47" s="1"/>
      <c r="S47" s="39"/>
      <c r="T47" s="1"/>
      <c r="U47" s="1"/>
      <c r="V47" s="1"/>
      <c r="W47" s="1"/>
      <c r="X47" s="1"/>
      <c r="Y47" s="1"/>
      <c r="Z47" s="1"/>
    </row>
    <row r="48" spans="1:26" ht="15.75" customHeight="1" x14ac:dyDescent="0.2">
      <c r="A48" s="21">
        <f>Kontoplan!B38</f>
        <v>6620</v>
      </c>
      <c r="B48" s="21" t="str">
        <f>Kontoplan!C38</f>
        <v>Reparasjon og vedlikehold</v>
      </c>
      <c r="C48" s="22"/>
      <c r="D48" s="22"/>
      <c r="E48" s="31">
        <f t="shared" si="2"/>
        <v>0</v>
      </c>
      <c r="F48" s="22"/>
      <c r="G48" s="22"/>
      <c r="H48" s="22"/>
      <c r="I48" s="22"/>
      <c r="J48" s="22"/>
      <c r="K48" s="22"/>
      <c r="L48" s="22"/>
      <c r="M48" s="22"/>
      <c r="N48" s="22"/>
      <c r="O48" s="22"/>
      <c r="P48" s="22"/>
      <c r="Q48" s="22"/>
      <c r="R48" s="1"/>
      <c r="S48" s="39"/>
      <c r="T48" s="1"/>
      <c r="U48" s="1"/>
      <c r="V48" s="1"/>
      <c r="W48" s="1"/>
      <c r="X48" s="1"/>
      <c r="Y48" s="1"/>
      <c r="Z48" s="1"/>
    </row>
    <row r="49" spans="1:26" ht="15.75" customHeight="1" x14ac:dyDescent="0.2">
      <c r="A49" s="21">
        <f>Kontoplan!B39</f>
        <v>6705</v>
      </c>
      <c r="B49" s="21" t="str">
        <f>Kontoplan!C39</f>
        <v>Regnskapshonorar</v>
      </c>
      <c r="C49" s="22"/>
      <c r="D49" s="22"/>
      <c r="E49" s="31">
        <f t="shared" si="2"/>
        <v>0</v>
      </c>
      <c r="F49" s="22"/>
      <c r="G49" s="22"/>
      <c r="H49" s="22"/>
      <c r="I49" s="22"/>
      <c r="J49" s="22"/>
      <c r="K49" s="22"/>
      <c r="L49" s="22"/>
      <c r="M49" s="22"/>
      <c r="N49" s="22"/>
      <c r="O49" s="22"/>
      <c r="P49" s="22"/>
      <c r="Q49" s="22"/>
      <c r="R49" s="1"/>
      <c r="S49" s="39"/>
      <c r="T49" s="1"/>
      <c r="U49" s="1"/>
      <c r="V49" s="1"/>
      <c r="W49" s="1"/>
      <c r="X49" s="1"/>
      <c r="Y49" s="1"/>
      <c r="Z49" s="1"/>
    </row>
    <row r="50" spans="1:26" ht="15.75" customHeight="1" x14ac:dyDescent="0.2">
      <c r="A50" s="21">
        <f>Kontoplan!B40</f>
        <v>6710</v>
      </c>
      <c r="B50" s="21" t="str">
        <f>Kontoplan!C40</f>
        <v>Dommerhonorar</v>
      </c>
      <c r="C50" s="22"/>
      <c r="D50" s="22"/>
      <c r="E50" s="31">
        <f t="shared" si="2"/>
        <v>6000</v>
      </c>
      <c r="F50" s="22">
        <v>6000</v>
      </c>
      <c r="G50" s="22"/>
      <c r="H50" s="22"/>
      <c r="I50" s="22"/>
      <c r="J50" s="22"/>
      <c r="K50" s="22"/>
      <c r="L50" s="22"/>
      <c r="M50" s="22"/>
      <c r="N50" s="22"/>
      <c r="O50" s="22"/>
      <c r="P50" s="22"/>
      <c r="Q50" s="22"/>
      <c r="R50" s="1"/>
      <c r="S50" s="39"/>
      <c r="T50" s="1"/>
      <c r="U50" s="1"/>
      <c r="V50" s="1"/>
      <c r="W50" s="1"/>
      <c r="X50" s="1"/>
      <c r="Y50" s="1"/>
      <c r="Z50" s="1"/>
    </row>
    <row r="51" spans="1:26" ht="15.75" customHeight="1" x14ac:dyDescent="0.2">
      <c r="A51" s="21">
        <f>Kontoplan!B41</f>
        <v>6711</v>
      </c>
      <c r="B51" s="21" t="str">
        <f>Kontoplan!C41</f>
        <v>Trenerhonorar</v>
      </c>
      <c r="C51" s="22"/>
      <c r="D51" s="22"/>
      <c r="E51" s="31">
        <f t="shared" si="2"/>
        <v>0</v>
      </c>
      <c r="F51" s="22"/>
      <c r="G51" s="22"/>
      <c r="H51" s="22"/>
      <c r="I51" s="22"/>
      <c r="J51" s="22"/>
      <c r="K51" s="22"/>
      <c r="L51" s="22"/>
      <c r="M51" s="22"/>
      <c r="N51" s="22"/>
      <c r="O51" s="22"/>
      <c r="P51" s="22"/>
      <c r="Q51" s="22"/>
      <c r="R51" s="1"/>
      <c r="S51" s="39"/>
      <c r="T51" s="1"/>
      <c r="U51" s="1"/>
      <c r="V51" s="1"/>
      <c r="W51" s="1"/>
      <c r="X51" s="1"/>
      <c r="Y51" s="1"/>
      <c r="Z51" s="1"/>
    </row>
    <row r="52" spans="1:26" ht="15.75" customHeight="1" x14ac:dyDescent="0.2">
      <c r="A52" s="21">
        <f>Kontoplan!B42</f>
        <v>6800</v>
      </c>
      <c r="B52" s="21" t="str">
        <f>Kontoplan!C42</f>
        <v>Kontorrekvisita</v>
      </c>
      <c r="C52" s="22"/>
      <c r="D52" s="22"/>
      <c r="E52" s="31">
        <f t="shared" si="2"/>
        <v>0</v>
      </c>
      <c r="F52" s="22"/>
      <c r="G52" s="22"/>
      <c r="H52" s="22"/>
      <c r="I52" s="22"/>
      <c r="J52" s="22"/>
      <c r="K52" s="22"/>
      <c r="L52" s="22"/>
      <c r="M52" s="22"/>
      <c r="N52" s="22"/>
      <c r="O52" s="22"/>
      <c r="P52" s="22"/>
      <c r="Q52" s="22"/>
      <c r="R52" s="1"/>
      <c r="S52" s="39"/>
      <c r="T52" s="1"/>
      <c r="U52" s="1"/>
      <c r="V52" s="1"/>
      <c r="W52" s="1"/>
      <c r="X52" s="1"/>
      <c r="Y52" s="1"/>
      <c r="Z52" s="1"/>
    </row>
    <row r="53" spans="1:26" ht="15.75" customHeight="1" x14ac:dyDescent="0.2">
      <c r="A53" s="21">
        <f>Kontoplan!B43</f>
        <v>6810</v>
      </c>
      <c r="B53" s="21" t="str">
        <f>Kontoplan!C43</f>
        <v>Datakostnad</v>
      </c>
      <c r="C53" s="22"/>
      <c r="D53" s="22"/>
      <c r="E53" s="31">
        <f t="shared" si="2"/>
        <v>0</v>
      </c>
      <c r="F53" s="22"/>
      <c r="G53" s="22"/>
      <c r="H53" s="22"/>
      <c r="I53" s="22"/>
      <c r="J53" s="22"/>
      <c r="K53" s="22"/>
      <c r="L53" s="22"/>
      <c r="M53" s="22"/>
      <c r="N53" s="22"/>
      <c r="O53" s="22"/>
      <c r="P53" s="22"/>
      <c r="Q53" s="22"/>
      <c r="R53" s="1"/>
      <c r="S53" s="39"/>
      <c r="T53" s="1"/>
      <c r="U53" s="1"/>
      <c r="V53" s="1"/>
      <c r="W53" s="1"/>
      <c r="X53" s="1"/>
      <c r="Y53" s="1"/>
      <c r="Z53" s="1"/>
    </row>
    <row r="54" spans="1:26" ht="15.75" customHeight="1" x14ac:dyDescent="0.2">
      <c r="A54" s="21">
        <f>Kontoplan!B44</f>
        <v>6860</v>
      </c>
      <c r="B54" s="21" t="str">
        <f>Kontoplan!C44</f>
        <v>Møte, kurs, oppdatering o.l</v>
      </c>
      <c r="C54" s="22"/>
      <c r="D54" s="22"/>
      <c r="E54" s="31">
        <f t="shared" si="2"/>
        <v>0</v>
      </c>
      <c r="F54" s="22"/>
      <c r="G54" s="22"/>
      <c r="H54" s="22"/>
      <c r="I54" s="22"/>
      <c r="J54" s="22"/>
      <c r="K54" s="22"/>
      <c r="L54" s="22"/>
      <c r="M54" s="22"/>
      <c r="N54" s="22"/>
      <c r="O54" s="22"/>
      <c r="P54" s="22"/>
      <c r="Q54" s="22"/>
      <c r="R54" s="1"/>
      <c r="S54" s="39"/>
      <c r="T54" s="1"/>
      <c r="U54" s="1"/>
      <c r="V54" s="1"/>
      <c r="W54" s="1"/>
      <c r="X54" s="1"/>
      <c r="Y54" s="1"/>
      <c r="Z54" s="1"/>
    </row>
    <row r="55" spans="1:26" ht="15.75" customHeight="1" x14ac:dyDescent="0.2">
      <c r="A55" s="21">
        <f>Kontoplan!B45</f>
        <v>6900</v>
      </c>
      <c r="B55" s="21" t="str">
        <f>Kontoplan!C45</f>
        <v>Mobil</v>
      </c>
      <c r="C55" s="22"/>
      <c r="D55" s="22"/>
      <c r="E55" s="31">
        <f t="shared" si="2"/>
        <v>0</v>
      </c>
      <c r="F55" s="22"/>
      <c r="G55" s="22"/>
      <c r="H55" s="22"/>
      <c r="I55" s="22"/>
      <c r="J55" s="22"/>
      <c r="K55" s="22"/>
      <c r="L55" s="22"/>
      <c r="M55" s="22"/>
      <c r="N55" s="22"/>
      <c r="O55" s="22"/>
      <c r="P55" s="22"/>
      <c r="Q55" s="22"/>
      <c r="R55" s="1"/>
      <c r="S55" s="39"/>
      <c r="T55" s="1"/>
      <c r="U55" s="1"/>
      <c r="V55" s="1"/>
      <c r="W55" s="1"/>
      <c r="X55" s="1"/>
      <c r="Y55" s="1"/>
      <c r="Z55" s="1"/>
    </row>
    <row r="56" spans="1:26" ht="15.75" customHeight="1" x14ac:dyDescent="0.2">
      <c r="A56" s="21">
        <f>Kontoplan!B46</f>
        <v>7140</v>
      </c>
      <c r="B56" s="21" t="str">
        <f>Kontoplan!C46</f>
        <v>Reisekostnad idrett</v>
      </c>
      <c r="C56" s="22"/>
      <c r="D56" s="22"/>
      <c r="E56" s="31">
        <f t="shared" si="2"/>
        <v>0</v>
      </c>
      <c r="F56" s="22"/>
      <c r="G56" s="22"/>
      <c r="H56" s="22"/>
      <c r="I56" s="22"/>
      <c r="J56" s="22"/>
      <c r="K56" s="22"/>
      <c r="L56" s="22"/>
      <c r="M56" s="22"/>
      <c r="N56" s="22"/>
      <c r="O56" s="22"/>
      <c r="P56" s="22"/>
      <c r="Q56" s="22"/>
      <c r="R56" s="1"/>
      <c r="S56" s="39"/>
      <c r="T56" s="1"/>
      <c r="U56" s="1"/>
      <c r="V56" s="1"/>
      <c r="W56" s="1"/>
      <c r="X56" s="1"/>
      <c r="Y56" s="1"/>
      <c r="Z56" s="1"/>
    </row>
    <row r="57" spans="1:26" ht="15.75" customHeight="1" x14ac:dyDescent="0.2">
      <c r="A57" s="21">
        <f>Kontoplan!B47</f>
        <v>7141</v>
      </c>
      <c r="B57" s="21" t="str">
        <f>Kontoplan!C47</f>
        <v>Reisekostnad annet</v>
      </c>
      <c r="C57" s="22"/>
      <c r="D57" s="22"/>
      <c r="E57" s="31">
        <f t="shared" si="2"/>
        <v>0</v>
      </c>
      <c r="F57" s="22"/>
      <c r="G57" s="22"/>
      <c r="H57" s="22"/>
      <c r="I57" s="22"/>
      <c r="J57" s="22"/>
      <c r="K57" s="22"/>
      <c r="L57" s="22"/>
      <c r="M57" s="22"/>
      <c r="N57" s="22"/>
      <c r="O57" s="22"/>
      <c r="P57" s="22"/>
      <c r="Q57" s="22"/>
      <c r="R57" s="1"/>
      <c r="S57" s="39"/>
      <c r="T57" s="1"/>
      <c r="U57" s="1"/>
      <c r="V57" s="1"/>
      <c r="W57" s="1"/>
      <c r="X57" s="1"/>
      <c r="Y57" s="1"/>
      <c r="Z57" s="1"/>
    </row>
    <row r="58" spans="1:26" ht="15.75" customHeight="1" x14ac:dyDescent="0.2">
      <c r="A58" s="21">
        <f>Kontoplan!B48</f>
        <v>7310</v>
      </c>
      <c r="B58" s="21" t="str">
        <f>Kontoplan!C48</f>
        <v>Arrangement, idrett</v>
      </c>
      <c r="C58" s="22"/>
      <c r="D58" s="22"/>
      <c r="E58" s="31">
        <f t="shared" si="2"/>
        <v>0</v>
      </c>
      <c r="F58" s="22"/>
      <c r="G58" s="22"/>
      <c r="H58" s="22"/>
      <c r="I58" s="22"/>
      <c r="J58" s="22"/>
      <c r="K58" s="22"/>
      <c r="L58" s="22"/>
      <c r="M58" s="22"/>
      <c r="N58" s="22"/>
      <c r="O58" s="22"/>
      <c r="P58" s="22"/>
      <c r="Q58" s="22"/>
      <c r="R58" s="1"/>
      <c r="S58" s="39"/>
      <c r="T58" s="1"/>
      <c r="U58" s="1"/>
      <c r="V58" s="1"/>
      <c r="W58" s="1"/>
      <c r="X58" s="1"/>
      <c r="Y58" s="1"/>
      <c r="Z58" s="1"/>
    </row>
    <row r="59" spans="1:26" ht="15.75" customHeight="1" x14ac:dyDescent="0.2">
      <c r="A59" s="21">
        <f>Kontoplan!B49</f>
        <v>7315</v>
      </c>
      <c r="B59" s="21" t="str">
        <f>Kontoplan!C49</f>
        <v>Arrangement, ikke idrett</v>
      </c>
      <c r="C59" s="22"/>
      <c r="D59" s="22"/>
      <c r="E59" s="31">
        <f t="shared" si="2"/>
        <v>20000</v>
      </c>
      <c r="F59" s="22">
        <v>0</v>
      </c>
      <c r="G59" s="22">
        <v>5000</v>
      </c>
      <c r="H59" s="22">
        <v>0</v>
      </c>
      <c r="I59" s="22">
        <v>0</v>
      </c>
      <c r="J59" s="22">
        <v>5000</v>
      </c>
      <c r="K59" s="22">
        <v>0</v>
      </c>
      <c r="L59" s="22">
        <v>0</v>
      </c>
      <c r="M59" s="22">
        <v>0</v>
      </c>
      <c r="N59" s="22">
        <v>5000</v>
      </c>
      <c r="O59" s="22">
        <v>0</v>
      </c>
      <c r="P59" s="22">
        <v>5000</v>
      </c>
      <c r="Q59" s="22">
        <v>0</v>
      </c>
      <c r="R59" s="1"/>
      <c r="S59" s="39"/>
      <c r="T59" s="1"/>
      <c r="U59" s="1"/>
      <c r="V59" s="1"/>
      <c r="W59" s="1"/>
      <c r="X59" s="1"/>
      <c r="Y59" s="1"/>
      <c r="Z59" s="1"/>
    </row>
    <row r="60" spans="1:26" ht="15.75" customHeight="1" x14ac:dyDescent="0.2">
      <c r="A60" s="21">
        <f>Kontoplan!B50</f>
        <v>7320</v>
      </c>
      <c r="B60" s="21" t="str">
        <f>Kontoplan!C50</f>
        <v>Markedsføring</v>
      </c>
      <c r="C60" s="22"/>
      <c r="D60" s="22"/>
      <c r="E60" s="31">
        <f t="shared" si="2"/>
        <v>500</v>
      </c>
      <c r="F60" s="22"/>
      <c r="G60" s="22">
        <v>500</v>
      </c>
      <c r="H60" s="22"/>
      <c r="I60" s="22"/>
      <c r="J60" s="22"/>
      <c r="K60" s="22"/>
      <c r="L60" s="22"/>
      <c r="M60" s="22"/>
      <c r="N60" s="22"/>
      <c r="O60" s="22"/>
      <c r="P60" s="22"/>
      <c r="Q60" s="22"/>
      <c r="R60" s="1"/>
      <c r="S60" s="39"/>
      <c r="T60" s="1"/>
      <c r="U60" s="1"/>
      <c r="V60" s="1"/>
      <c r="W60" s="1"/>
      <c r="X60" s="1"/>
      <c r="Y60" s="1"/>
      <c r="Z60" s="1"/>
    </row>
    <row r="61" spans="1:26" ht="15.75" customHeight="1" x14ac:dyDescent="0.2">
      <c r="A61" s="21">
        <f>Kontoplan!B51</f>
        <v>7350</v>
      </c>
      <c r="B61" s="21" t="str">
        <f>Kontoplan!C51</f>
        <v>Representasjon</v>
      </c>
      <c r="C61" s="22"/>
      <c r="D61" s="22"/>
      <c r="E61" s="31">
        <f t="shared" si="2"/>
        <v>0</v>
      </c>
      <c r="F61" s="22"/>
      <c r="G61" s="22"/>
      <c r="H61" s="22"/>
      <c r="I61" s="22"/>
      <c r="J61" s="22"/>
      <c r="K61" s="22"/>
      <c r="L61" s="22"/>
      <c r="M61" s="22"/>
      <c r="N61" s="22"/>
      <c r="O61" s="22"/>
      <c r="P61" s="22"/>
      <c r="Q61" s="22"/>
      <c r="R61" s="1"/>
      <c r="S61" s="39"/>
      <c r="T61" s="1"/>
      <c r="U61" s="1"/>
      <c r="V61" s="1"/>
      <c r="W61" s="1"/>
      <c r="X61" s="1"/>
      <c r="Y61" s="1"/>
      <c r="Z61" s="1"/>
    </row>
    <row r="62" spans="1:26" ht="15.75" customHeight="1" x14ac:dyDescent="0.2">
      <c r="A62" s="21">
        <f>Kontoplan!B52</f>
        <v>7401</v>
      </c>
      <c r="B62" s="21" t="str">
        <f>Kontoplan!C52</f>
        <v>Bot</v>
      </c>
      <c r="C62" s="22"/>
      <c r="D62" s="22"/>
      <c r="E62" s="31">
        <f t="shared" si="2"/>
        <v>0</v>
      </c>
      <c r="F62" s="22"/>
      <c r="G62" s="22"/>
      <c r="H62" s="22"/>
      <c r="I62" s="22"/>
      <c r="J62" s="22"/>
      <c r="K62" s="22"/>
      <c r="L62" s="22"/>
      <c r="M62" s="22"/>
      <c r="N62" s="22"/>
      <c r="O62" s="22"/>
      <c r="P62" s="22"/>
      <c r="Q62" s="22"/>
      <c r="R62" s="1"/>
      <c r="S62" s="39"/>
      <c r="T62" s="1"/>
      <c r="U62" s="1"/>
      <c r="V62" s="1"/>
      <c r="W62" s="1"/>
      <c r="X62" s="1"/>
      <c r="Y62" s="1"/>
      <c r="Z62" s="1"/>
    </row>
    <row r="63" spans="1:26" ht="15.75" customHeight="1" x14ac:dyDescent="0.2">
      <c r="A63" s="21">
        <f>Kontoplan!B53</f>
        <v>7410</v>
      </c>
      <c r="B63" s="21" t="str">
        <f>Kontoplan!C53</f>
        <v>Kontingent</v>
      </c>
      <c r="C63" s="22"/>
      <c r="D63" s="22"/>
      <c r="E63" s="31">
        <f t="shared" si="2"/>
        <v>0</v>
      </c>
      <c r="F63" s="22"/>
      <c r="G63" s="22"/>
      <c r="H63" s="22"/>
      <c r="I63" s="22"/>
      <c r="J63" s="22"/>
      <c r="K63" s="22"/>
      <c r="L63" s="22"/>
      <c r="M63" s="22"/>
      <c r="N63" s="22"/>
      <c r="O63" s="22"/>
      <c r="P63" s="22"/>
      <c r="Q63" s="22"/>
      <c r="R63" s="1"/>
      <c r="S63" s="39"/>
      <c r="T63" s="1"/>
      <c r="U63" s="1"/>
      <c r="V63" s="1"/>
      <c r="W63" s="1"/>
      <c r="X63" s="1"/>
      <c r="Y63" s="1"/>
      <c r="Z63" s="1"/>
    </row>
    <row r="64" spans="1:26" ht="15.75" customHeight="1" x14ac:dyDescent="0.2">
      <c r="A64" s="21">
        <f>Kontoplan!B54</f>
        <v>7430</v>
      </c>
      <c r="B64" s="21" t="str">
        <f>Kontoplan!C54</f>
        <v>Gave</v>
      </c>
      <c r="C64" s="22"/>
      <c r="D64" s="22"/>
      <c r="E64" s="31">
        <f t="shared" si="2"/>
        <v>0</v>
      </c>
      <c r="F64" s="22"/>
      <c r="G64" s="22"/>
      <c r="H64" s="22"/>
      <c r="I64" s="22"/>
      <c r="J64" s="22"/>
      <c r="K64" s="22"/>
      <c r="L64" s="22"/>
      <c r="M64" s="22"/>
      <c r="N64" s="22"/>
      <c r="O64" s="22"/>
      <c r="P64" s="22"/>
      <c r="Q64" s="22"/>
      <c r="R64" s="1"/>
      <c r="S64" s="39"/>
      <c r="T64" s="1"/>
      <c r="U64" s="1"/>
      <c r="V64" s="1"/>
      <c r="W64" s="1"/>
      <c r="X64" s="1"/>
      <c r="Y64" s="1"/>
      <c r="Z64" s="1"/>
    </row>
    <row r="65" spans="1:26" ht="15.75" customHeight="1" x14ac:dyDescent="0.2">
      <c r="A65" s="21">
        <f>Kontoplan!B55</f>
        <v>7500</v>
      </c>
      <c r="B65" s="21" t="str">
        <f>Kontoplan!C55</f>
        <v>Forsikringspremie</v>
      </c>
      <c r="C65" s="22"/>
      <c r="D65" s="22"/>
      <c r="E65" s="31">
        <f t="shared" si="2"/>
        <v>0</v>
      </c>
      <c r="F65" s="22"/>
      <c r="G65" s="22"/>
      <c r="H65" s="22"/>
      <c r="I65" s="22"/>
      <c r="J65" s="22"/>
      <c r="K65" s="22"/>
      <c r="L65" s="22"/>
      <c r="M65" s="22"/>
      <c r="N65" s="22"/>
      <c r="O65" s="22"/>
      <c r="P65" s="22"/>
      <c r="Q65" s="22"/>
      <c r="R65" s="1"/>
      <c r="S65" s="39"/>
      <c r="T65" s="1"/>
      <c r="U65" s="1"/>
      <c r="V65" s="1"/>
      <c r="W65" s="1"/>
      <c r="X65" s="1"/>
      <c r="Y65" s="1"/>
      <c r="Z65" s="1"/>
    </row>
    <row r="66" spans="1:26" ht="15.75" customHeight="1" x14ac:dyDescent="0.2">
      <c r="A66" s="21">
        <f>Kontoplan!B56</f>
        <v>7770</v>
      </c>
      <c r="B66" s="21" t="str">
        <f>Kontoplan!C56</f>
        <v>Bank og kortgebyr</v>
      </c>
      <c r="C66" s="22"/>
      <c r="D66" s="22"/>
      <c r="E66" s="31">
        <f t="shared" si="2"/>
        <v>0</v>
      </c>
      <c r="F66" s="22"/>
      <c r="G66" s="22"/>
      <c r="H66" s="22"/>
      <c r="I66" s="22"/>
      <c r="J66" s="22"/>
      <c r="K66" s="22"/>
      <c r="L66" s="22"/>
      <c r="M66" s="22"/>
      <c r="N66" s="22"/>
      <c r="O66" s="22"/>
      <c r="P66" s="22"/>
      <c r="Q66" s="22"/>
      <c r="R66" s="1"/>
      <c r="S66" s="39"/>
      <c r="T66" s="1"/>
      <c r="U66" s="1"/>
      <c r="V66" s="1"/>
      <c r="W66" s="1"/>
      <c r="X66" s="1"/>
      <c r="Y66" s="1"/>
      <c r="Z66" s="1"/>
    </row>
    <row r="67" spans="1:26" ht="15.75" customHeight="1" x14ac:dyDescent="0.2">
      <c r="A67" s="21">
        <f>Kontoplan!B57</f>
        <v>7791</v>
      </c>
      <c r="B67" s="21" t="str">
        <f>Kontoplan!C57</f>
        <v>Internstøtte grupper</v>
      </c>
      <c r="C67" s="22"/>
      <c r="D67" s="22"/>
      <c r="E67" s="31">
        <f t="shared" si="2"/>
        <v>0</v>
      </c>
      <c r="F67" s="22"/>
      <c r="G67" s="22"/>
      <c r="H67" s="22"/>
      <c r="I67" s="22"/>
      <c r="J67" s="22"/>
      <c r="K67" s="22"/>
      <c r="L67" s="22"/>
      <c r="M67" s="22"/>
      <c r="N67" s="22"/>
      <c r="O67" s="22"/>
      <c r="P67" s="22"/>
      <c r="Q67" s="22"/>
      <c r="R67" s="1"/>
      <c r="S67" s="39"/>
      <c r="T67" s="1"/>
      <c r="U67" s="1"/>
      <c r="V67" s="1"/>
      <c r="W67" s="1"/>
      <c r="X67" s="1"/>
      <c r="Y67" s="1"/>
      <c r="Z67" s="1"/>
    </row>
    <row r="68" spans="1:26" ht="15.75" customHeight="1" x14ac:dyDescent="0.2">
      <c r="A68" s="21">
        <f>Kontoplan!B58</f>
        <v>8050</v>
      </c>
      <c r="B68" s="21" t="str">
        <f>Kontoplan!C58</f>
        <v>Annen renteinntekt</v>
      </c>
      <c r="C68" s="22"/>
      <c r="D68" s="22"/>
      <c r="E68" s="31">
        <f t="shared" si="2"/>
        <v>0</v>
      </c>
      <c r="F68" s="22"/>
      <c r="G68" s="22"/>
      <c r="H68" s="22"/>
      <c r="I68" s="22"/>
      <c r="J68" s="22"/>
      <c r="K68" s="22"/>
      <c r="L68" s="22"/>
      <c r="M68" s="22"/>
      <c r="N68" s="22"/>
      <c r="O68" s="22"/>
      <c r="P68" s="22"/>
      <c r="Q68" s="22"/>
      <c r="R68" s="1"/>
      <c r="S68" s="39"/>
      <c r="T68" s="1"/>
      <c r="U68" s="1"/>
      <c r="V68" s="1"/>
      <c r="W68" s="1"/>
      <c r="X68" s="1"/>
      <c r="Y68" s="1"/>
      <c r="Z68" s="1"/>
    </row>
    <row r="69" spans="1:26" ht="15.75" customHeight="1" x14ac:dyDescent="0.2">
      <c r="A69" s="21">
        <f>Kontoplan!B59</f>
        <v>8150</v>
      </c>
      <c r="B69" s="21" t="str">
        <f>Kontoplan!C59</f>
        <v>Annen rentekostnad</v>
      </c>
      <c r="C69" s="22"/>
      <c r="D69" s="22"/>
      <c r="E69" s="31">
        <f t="shared" si="2"/>
        <v>0</v>
      </c>
      <c r="F69" s="22"/>
      <c r="G69" s="22"/>
      <c r="H69" s="22"/>
      <c r="I69" s="22"/>
      <c r="J69" s="22"/>
      <c r="K69" s="22"/>
      <c r="L69" s="22"/>
      <c r="M69" s="22"/>
      <c r="N69" s="22"/>
      <c r="O69" s="22"/>
      <c r="P69" s="22"/>
      <c r="Q69" s="22"/>
      <c r="R69" s="1"/>
      <c r="S69" s="39"/>
      <c r="T69" s="1"/>
      <c r="U69" s="1"/>
      <c r="V69" s="1"/>
      <c r="W69" s="1"/>
      <c r="X69" s="1"/>
      <c r="Y69" s="1"/>
      <c r="Z69" s="1"/>
    </row>
    <row r="70" spans="1:26" ht="15.75" customHeight="1" x14ac:dyDescent="0.2">
      <c r="A70" s="21">
        <f>Kontoplan!B60</f>
        <v>8170</v>
      </c>
      <c r="B70" s="21" t="str">
        <f>Kontoplan!C60</f>
        <v>Annen finanskostnad</v>
      </c>
      <c r="C70" s="22"/>
      <c r="D70" s="22"/>
      <c r="E70" s="31">
        <f t="shared" si="2"/>
        <v>0</v>
      </c>
      <c r="F70" s="22"/>
      <c r="G70" s="22"/>
      <c r="H70" s="22"/>
      <c r="I70" s="22"/>
      <c r="J70" s="22"/>
      <c r="K70" s="22"/>
      <c r="L70" s="22"/>
      <c r="M70" s="22"/>
      <c r="N70" s="22"/>
      <c r="O70" s="22"/>
      <c r="P70" s="22"/>
      <c r="Q70" s="22"/>
      <c r="R70" s="1"/>
      <c r="S70" s="39"/>
      <c r="T70" s="1"/>
      <c r="U70" s="1"/>
      <c r="V70" s="1"/>
      <c r="W70" s="1"/>
      <c r="X70" s="1"/>
      <c r="Y70" s="1"/>
      <c r="Z70" s="1"/>
    </row>
    <row r="71" spans="1:26" ht="15.75" customHeight="1" x14ac:dyDescent="0.2">
      <c r="A71" s="1"/>
      <c r="B71" s="1"/>
      <c r="C71" s="28"/>
      <c r="D71" s="28"/>
      <c r="E71" s="28"/>
      <c r="F71" s="28"/>
      <c r="G71" s="28"/>
      <c r="H71" s="28"/>
      <c r="I71" s="28"/>
      <c r="J71" s="28"/>
      <c r="K71" s="28"/>
      <c r="L71" s="28"/>
      <c r="M71" s="28"/>
      <c r="N71" s="28"/>
      <c r="O71" s="28"/>
      <c r="P71" s="28"/>
      <c r="Q71" s="28"/>
      <c r="R71" s="1"/>
      <c r="S71" s="1"/>
      <c r="T71" s="1"/>
      <c r="U71" s="1"/>
      <c r="V71" s="1"/>
      <c r="W71" s="1"/>
      <c r="X71" s="1"/>
      <c r="Y71" s="1"/>
      <c r="Z71" s="1"/>
    </row>
    <row r="72" spans="1:26" ht="15.75" customHeight="1" x14ac:dyDescent="0.2">
      <c r="A72" s="63" t="s">
        <v>172</v>
      </c>
      <c r="B72" s="61"/>
      <c r="C72" s="30">
        <f t="shared" ref="C72:Q72" si="3">SUM(C39:C71)</f>
        <v>0</v>
      </c>
      <c r="D72" s="30">
        <f t="shared" si="3"/>
        <v>0</v>
      </c>
      <c r="E72" s="31">
        <f t="shared" si="3"/>
        <v>93170</v>
      </c>
      <c r="F72" s="30">
        <f t="shared" si="3"/>
        <v>6000</v>
      </c>
      <c r="G72" s="30">
        <f t="shared" si="3"/>
        <v>8500</v>
      </c>
      <c r="H72" s="30">
        <f t="shared" si="3"/>
        <v>0</v>
      </c>
      <c r="I72" s="30">
        <f t="shared" si="3"/>
        <v>1500</v>
      </c>
      <c r="J72" s="30">
        <f t="shared" si="3"/>
        <v>5000</v>
      </c>
      <c r="K72" s="30">
        <f t="shared" si="3"/>
        <v>61420</v>
      </c>
      <c r="L72" s="30">
        <f t="shared" si="3"/>
        <v>0</v>
      </c>
      <c r="M72" s="30">
        <f t="shared" si="3"/>
        <v>0</v>
      </c>
      <c r="N72" s="30">
        <f t="shared" si="3"/>
        <v>5000</v>
      </c>
      <c r="O72" s="30">
        <f t="shared" si="3"/>
        <v>0</v>
      </c>
      <c r="P72" s="30">
        <f t="shared" si="3"/>
        <v>5750</v>
      </c>
      <c r="Q72" s="30">
        <f t="shared" si="3"/>
        <v>0</v>
      </c>
      <c r="R72" s="1"/>
      <c r="S72" s="3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3" t="s">
        <v>173</v>
      </c>
      <c r="B74" s="61"/>
      <c r="C74" s="30">
        <f t="shared" ref="C74:Q74" si="4">C32+C72</f>
        <v>0</v>
      </c>
      <c r="D74" s="30">
        <f t="shared" si="4"/>
        <v>0</v>
      </c>
      <c r="E74" s="31">
        <f t="shared" si="4"/>
        <v>36620</v>
      </c>
      <c r="F74" s="30">
        <f t="shared" si="4"/>
        <v>-9400</v>
      </c>
      <c r="G74" s="30">
        <f t="shared" si="4"/>
        <v>0</v>
      </c>
      <c r="H74" s="30">
        <f t="shared" si="4"/>
        <v>0</v>
      </c>
      <c r="I74" s="30">
        <f t="shared" si="4"/>
        <v>0</v>
      </c>
      <c r="J74" s="30">
        <f t="shared" si="4"/>
        <v>0</v>
      </c>
      <c r="K74" s="30">
        <f t="shared" si="4"/>
        <v>61420</v>
      </c>
      <c r="L74" s="30">
        <f t="shared" si="4"/>
        <v>0</v>
      </c>
      <c r="M74" s="30">
        <f t="shared" si="4"/>
        <v>0</v>
      </c>
      <c r="N74" s="30">
        <f t="shared" si="4"/>
        <v>-15400</v>
      </c>
      <c r="O74" s="30">
        <f t="shared" si="4"/>
        <v>0</v>
      </c>
      <c r="P74" s="30">
        <f t="shared" si="4"/>
        <v>0</v>
      </c>
      <c r="Q74" s="30">
        <f t="shared" si="4"/>
        <v>0</v>
      </c>
      <c r="R74" s="1"/>
      <c r="S74" s="3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workbookViewId="0"/>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176</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6"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7" t="s">
        <v>126</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8" t="str">
        <f ca="1">MID(CELL("filename",A1),FIND("]",CELL("filename",A1))+1,255)</f>
        <v>Cageball</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5" t="s">
        <v>161</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9" t="s">
        <v>162</v>
      </c>
      <c r="B12" s="19" t="s">
        <v>163</v>
      </c>
      <c r="C12" s="19" t="s">
        <v>164</v>
      </c>
      <c r="D12" s="19" t="s">
        <v>165</v>
      </c>
      <c r="E12" s="20" t="s">
        <v>166</v>
      </c>
      <c r="F12" s="19" t="s">
        <v>177</v>
      </c>
      <c r="G12" s="19" t="s">
        <v>178</v>
      </c>
      <c r="H12" s="19" t="s">
        <v>179</v>
      </c>
      <c r="I12" s="19" t="s">
        <v>180</v>
      </c>
      <c r="J12" s="19" t="s">
        <v>181</v>
      </c>
      <c r="K12" s="19" t="s">
        <v>182</v>
      </c>
      <c r="L12" s="19" t="s">
        <v>183</v>
      </c>
      <c r="M12" s="19" t="s">
        <v>184</v>
      </c>
      <c r="N12" s="19" t="s">
        <v>185</v>
      </c>
      <c r="O12" s="19" t="s">
        <v>186</v>
      </c>
      <c r="P12" s="19" t="s">
        <v>187</v>
      </c>
      <c r="Q12" s="19" t="s">
        <v>188</v>
      </c>
      <c r="R12" s="38"/>
      <c r="S12" s="19" t="s">
        <v>189</v>
      </c>
      <c r="T12" s="1"/>
      <c r="U12" s="1"/>
      <c r="V12" s="1"/>
      <c r="W12" s="1"/>
      <c r="X12" s="1"/>
      <c r="Y12" s="1"/>
      <c r="Z12" s="1"/>
    </row>
    <row r="13" spans="1:26" ht="15.75" customHeight="1" x14ac:dyDescent="0.2">
      <c r="A13" s="21">
        <f>Kontoplan!B11</f>
        <v>3000</v>
      </c>
      <c r="B13" s="21" t="str">
        <f>Kontoplan!C11</f>
        <v>Salgsinntekter, avgiftspliktig</v>
      </c>
      <c r="C13" s="22"/>
      <c r="D13" s="22"/>
      <c r="E13" s="31">
        <f t="shared" ref="E13:E30" si="0">SUM(F13:Q13)</f>
        <v>0</v>
      </c>
      <c r="F13" s="22"/>
      <c r="G13" s="22"/>
      <c r="H13" s="22"/>
      <c r="I13" s="22"/>
      <c r="J13" s="22"/>
      <c r="K13" s="22"/>
      <c r="L13" s="22"/>
      <c r="M13" s="22"/>
      <c r="N13" s="22"/>
      <c r="O13" s="22"/>
      <c r="P13" s="22"/>
      <c r="Q13" s="22"/>
      <c r="R13" s="1"/>
      <c r="S13" s="39"/>
      <c r="T13" s="1"/>
      <c r="U13" s="1"/>
      <c r="V13" s="1"/>
      <c r="W13" s="1"/>
      <c r="X13" s="1"/>
      <c r="Y13" s="1"/>
      <c r="Z13" s="1"/>
    </row>
    <row r="14" spans="1:26" ht="15.75" customHeight="1" x14ac:dyDescent="0.2">
      <c r="A14" s="21">
        <f>Kontoplan!B12</f>
        <v>3009</v>
      </c>
      <c r="B14" s="21" t="str">
        <f>Kontoplan!C12</f>
        <v>Sponsorinntekt</v>
      </c>
      <c r="C14" s="22"/>
      <c r="D14" s="22"/>
      <c r="E14" s="31">
        <f t="shared" si="0"/>
        <v>0</v>
      </c>
      <c r="F14" s="22"/>
      <c r="G14" s="22"/>
      <c r="H14" s="22"/>
      <c r="I14" s="22"/>
      <c r="J14" s="22"/>
      <c r="K14" s="22"/>
      <c r="L14" s="22"/>
      <c r="M14" s="22"/>
      <c r="N14" s="22"/>
      <c r="O14" s="22"/>
      <c r="P14" s="22"/>
      <c r="Q14" s="22"/>
      <c r="R14" s="1"/>
      <c r="S14" s="39"/>
      <c r="T14" s="1"/>
      <c r="U14" s="1"/>
      <c r="V14" s="1"/>
      <c r="W14" s="1"/>
      <c r="X14" s="1"/>
      <c r="Y14" s="1"/>
      <c r="Z14" s="1"/>
    </row>
    <row r="15" spans="1:26" ht="15.75" customHeight="1" x14ac:dyDescent="0.2">
      <c r="A15" s="21">
        <f>Kontoplan!B13</f>
        <v>3100</v>
      </c>
      <c r="B15" s="21" t="str">
        <f>Kontoplan!C13</f>
        <v>Salgsinntekter, avgiftsfri</v>
      </c>
      <c r="C15" s="22"/>
      <c r="D15" s="22"/>
      <c r="E15" s="31">
        <f t="shared" si="0"/>
        <v>0</v>
      </c>
      <c r="F15" s="22"/>
      <c r="G15" s="22"/>
      <c r="H15" s="22"/>
      <c r="I15" s="22"/>
      <c r="J15" s="22"/>
      <c r="K15" s="22"/>
      <c r="L15" s="22"/>
      <c r="M15" s="22"/>
      <c r="N15" s="22"/>
      <c r="O15" s="22"/>
      <c r="P15" s="22"/>
      <c r="Q15" s="22"/>
      <c r="R15" s="1"/>
      <c r="S15" s="39"/>
      <c r="T15" s="1"/>
      <c r="U15" s="1"/>
      <c r="V15" s="1"/>
      <c r="W15" s="1"/>
      <c r="X15" s="1"/>
      <c r="Y15" s="1"/>
      <c r="Z15" s="1"/>
    </row>
    <row r="16" spans="1:26" ht="15.75" customHeight="1" x14ac:dyDescent="0.2">
      <c r="A16" s="21">
        <f>Kontoplan!B14</f>
        <v>3101</v>
      </c>
      <c r="B16" s="21" t="str">
        <f>Kontoplan!C14</f>
        <v>Dugnad</v>
      </c>
      <c r="C16" s="22"/>
      <c r="D16" s="22"/>
      <c r="E16" s="31">
        <f t="shared" si="0"/>
        <v>0</v>
      </c>
      <c r="F16" s="22"/>
      <c r="G16" s="22"/>
      <c r="H16" s="22"/>
      <c r="I16" s="22"/>
      <c r="J16" s="22"/>
      <c r="K16" s="22"/>
      <c r="L16" s="22"/>
      <c r="M16" s="22"/>
      <c r="N16" s="22"/>
      <c r="O16" s="22"/>
      <c r="P16" s="22"/>
      <c r="Q16" s="22"/>
      <c r="R16" s="1"/>
      <c r="S16" s="39"/>
      <c r="T16" s="1"/>
      <c r="U16" s="1"/>
      <c r="V16" s="1"/>
      <c r="W16" s="1"/>
      <c r="X16" s="1"/>
      <c r="Y16" s="1"/>
      <c r="Z16" s="1"/>
    </row>
    <row r="17" spans="1:26" ht="15.75" customHeight="1" x14ac:dyDescent="0.2">
      <c r="A17" s="21">
        <f>Kontoplan!B15</f>
        <v>3410</v>
      </c>
      <c r="B17" s="21" t="str">
        <f>Kontoplan!C15</f>
        <v>Tilskudd fra Oslo Kommune</v>
      </c>
      <c r="C17" s="22"/>
      <c r="D17" s="22"/>
      <c r="E17" s="31">
        <f t="shared" si="0"/>
        <v>0</v>
      </c>
      <c r="F17" s="22"/>
      <c r="G17" s="22"/>
      <c r="H17" s="22"/>
      <c r="I17" s="22"/>
      <c r="J17" s="22"/>
      <c r="K17" s="22"/>
      <c r="L17" s="22"/>
      <c r="M17" s="22"/>
      <c r="N17" s="22"/>
      <c r="O17" s="22"/>
      <c r="P17" s="22"/>
      <c r="Q17" s="22"/>
      <c r="R17" s="1"/>
      <c r="S17" s="39"/>
      <c r="T17" s="1"/>
      <c r="U17" s="1"/>
      <c r="V17" s="1"/>
      <c r="W17" s="1"/>
      <c r="X17" s="1"/>
      <c r="Y17" s="1"/>
      <c r="Z17" s="1"/>
    </row>
    <row r="18" spans="1:26" ht="15.75" customHeight="1" x14ac:dyDescent="0.2">
      <c r="A18" s="21">
        <f>Kontoplan!B16</f>
        <v>3420</v>
      </c>
      <c r="B18" s="21" t="str">
        <f>Kontoplan!C16</f>
        <v>Momskompensasjon</v>
      </c>
      <c r="C18" s="22"/>
      <c r="D18" s="22"/>
      <c r="E18" s="31">
        <f t="shared" si="0"/>
        <v>0</v>
      </c>
      <c r="F18" s="22"/>
      <c r="G18" s="22"/>
      <c r="H18" s="22"/>
      <c r="I18" s="22"/>
      <c r="J18" s="22"/>
      <c r="K18" s="22"/>
      <c r="L18" s="22"/>
      <c r="M18" s="22"/>
      <c r="N18" s="22"/>
      <c r="O18" s="22"/>
      <c r="P18" s="22"/>
      <c r="Q18" s="22"/>
      <c r="R18" s="1"/>
      <c r="S18" s="39"/>
      <c r="T18" s="1"/>
      <c r="U18" s="1"/>
      <c r="V18" s="1"/>
      <c r="W18" s="1"/>
      <c r="X18" s="1"/>
      <c r="Y18" s="1"/>
      <c r="Z18" s="1"/>
    </row>
    <row r="19" spans="1:26" ht="15.75" customHeight="1" x14ac:dyDescent="0.2">
      <c r="A19" s="21">
        <f>Kontoplan!B17</f>
        <v>3430</v>
      </c>
      <c r="B19" s="21" t="str">
        <f>Kontoplan!C17</f>
        <v>Grasrotandelen Norsk Tipping</v>
      </c>
      <c r="C19" s="22"/>
      <c r="D19" s="22"/>
      <c r="E19" s="31">
        <f t="shared" si="0"/>
        <v>-21000</v>
      </c>
      <c r="F19" s="22"/>
      <c r="G19" s="22"/>
      <c r="H19" s="22"/>
      <c r="I19" s="22"/>
      <c r="J19" s="22"/>
      <c r="K19" s="22"/>
      <c r="L19" s="22"/>
      <c r="M19" s="22"/>
      <c r="N19" s="22"/>
      <c r="O19" s="22">
        <v>-21000</v>
      </c>
      <c r="P19" s="22"/>
      <c r="Q19" s="22"/>
      <c r="R19" s="1"/>
      <c r="S19" s="39"/>
      <c r="T19" s="1"/>
      <c r="U19" s="1"/>
      <c r="V19" s="1"/>
      <c r="W19" s="1"/>
      <c r="X19" s="1"/>
      <c r="Y19" s="1"/>
      <c r="Z19" s="1"/>
    </row>
    <row r="20" spans="1:26" ht="15.75" customHeight="1" x14ac:dyDescent="0.2">
      <c r="A20" s="21">
        <f>Kontoplan!B18</f>
        <v>3900</v>
      </c>
      <c r="B20" s="21" t="str">
        <f>Kontoplan!C18</f>
        <v>Annen driftsrelatert inntekt</v>
      </c>
      <c r="C20" s="22"/>
      <c r="D20" s="22"/>
      <c r="E20" s="31">
        <f t="shared" si="0"/>
        <v>0</v>
      </c>
      <c r="F20" s="22"/>
      <c r="G20" s="22"/>
      <c r="H20" s="22"/>
      <c r="I20" s="22"/>
      <c r="J20" s="22"/>
      <c r="K20" s="22"/>
      <c r="L20" s="22"/>
      <c r="M20" s="22"/>
      <c r="N20" s="22"/>
      <c r="O20" s="22"/>
      <c r="P20" s="22"/>
      <c r="Q20" s="22"/>
      <c r="R20" s="1"/>
      <c r="S20" s="39"/>
      <c r="T20" s="1"/>
      <c r="U20" s="1"/>
      <c r="V20" s="1"/>
      <c r="W20" s="1"/>
      <c r="X20" s="1"/>
      <c r="Y20" s="1"/>
      <c r="Z20" s="1"/>
    </row>
    <row r="21" spans="1:26" ht="15.75" customHeight="1" x14ac:dyDescent="0.2">
      <c r="A21" s="21">
        <f>Kontoplan!B19</f>
        <v>3901</v>
      </c>
      <c r="B21" s="21" t="str">
        <f>Kontoplan!C19</f>
        <v>Internstøtte BI Athletics</v>
      </c>
      <c r="C21" s="22"/>
      <c r="D21" s="22"/>
      <c r="E21" s="31">
        <f t="shared" si="0"/>
        <v>-23500</v>
      </c>
      <c r="F21" s="22"/>
      <c r="G21" s="22"/>
      <c r="H21" s="22"/>
      <c r="I21" s="22">
        <v>-750</v>
      </c>
      <c r="J21" s="22">
        <v>-2000</v>
      </c>
      <c r="K21" s="22"/>
      <c r="L21" s="22"/>
      <c r="M21" s="22"/>
      <c r="N21" s="22"/>
      <c r="O21" s="22">
        <v>-18750</v>
      </c>
      <c r="P21" s="22">
        <v>-2000</v>
      </c>
      <c r="Q21" s="22"/>
      <c r="R21" s="1"/>
      <c r="S21" s="39"/>
      <c r="T21" s="1"/>
      <c r="U21" s="1"/>
      <c r="V21" s="1"/>
      <c r="W21" s="1"/>
      <c r="X21" s="1"/>
      <c r="Y21" s="1"/>
      <c r="Z21" s="1"/>
    </row>
    <row r="22" spans="1:26" ht="15.75" customHeight="1" x14ac:dyDescent="0.2">
      <c r="A22" s="21">
        <f>Kontoplan!B20</f>
        <v>3920</v>
      </c>
      <c r="B22" s="21" t="str">
        <f>Kontoplan!C20</f>
        <v>Medlemskontingent</v>
      </c>
      <c r="C22" s="22"/>
      <c r="D22" s="22"/>
      <c r="E22" s="31">
        <f t="shared" si="0"/>
        <v>0</v>
      </c>
      <c r="F22" s="22"/>
      <c r="G22" s="22"/>
      <c r="H22" s="22"/>
      <c r="I22" s="22"/>
      <c r="J22" s="22"/>
      <c r="K22" s="22"/>
      <c r="L22" s="22"/>
      <c r="M22" s="22"/>
      <c r="N22" s="22"/>
      <c r="O22" s="22"/>
      <c r="P22" s="22"/>
      <c r="Q22" s="22"/>
      <c r="R22" s="1"/>
      <c r="S22" s="39"/>
      <c r="T22" s="1"/>
      <c r="U22" s="1"/>
      <c r="V22" s="1"/>
      <c r="W22" s="1"/>
      <c r="X22" s="1"/>
      <c r="Y22" s="1"/>
      <c r="Z22" s="1"/>
    </row>
    <row r="23" spans="1:26" ht="15.75" customHeight="1" x14ac:dyDescent="0.2">
      <c r="A23" s="21">
        <f>Kontoplan!B21</f>
        <v>3921</v>
      </c>
      <c r="B23" s="21" t="str">
        <f>Kontoplan!C21</f>
        <v>Gruppeavgift</v>
      </c>
      <c r="C23" s="22"/>
      <c r="D23" s="22"/>
      <c r="E23" s="31">
        <f t="shared" si="0"/>
        <v>-60000</v>
      </c>
      <c r="F23" s="22">
        <v>-30000</v>
      </c>
      <c r="G23" s="22"/>
      <c r="H23" s="22"/>
      <c r="I23" s="22"/>
      <c r="J23" s="22"/>
      <c r="K23" s="22"/>
      <c r="L23" s="22"/>
      <c r="M23" s="22">
        <v>-30000</v>
      </c>
      <c r="N23" s="22"/>
      <c r="O23" s="22"/>
      <c r="P23" s="22"/>
      <c r="Q23" s="22"/>
      <c r="R23" s="1"/>
      <c r="S23" s="39"/>
      <c r="T23" s="1"/>
      <c r="U23" s="1"/>
      <c r="V23" s="1"/>
      <c r="W23" s="1"/>
      <c r="X23" s="1"/>
      <c r="Y23" s="1"/>
      <c r="Z23" s="1"/>
    </row>
    <row r="24" spans="1:26" ht="15.75" customHeight="1" x14ac:dyDescent="0.2">
      <c r="A24" s="21">
        <f>Kontoplan!B22</f>
        <v>3930</v>
      </c>
      <c r="B24" s="21" t="str">
        <f>Kontoplan!C22</f>
        <v>Treningsavgift</v>
      </c>
      <c r="C24" s="22"/>
      <c r="D24" s="22"/>
      <c r="E24" s="31">
        <f t="shared" si="0"/>
        <v>0</v>
      </c>
      <c r="F24" s="22"/>
      <c r="G24" s="22"/>
      <c r="H24" s="22"/>
      <c r="I24" s="22"/>
      <c r="J24" s="22"/>
      <c r="K24" s="22"/>
      <c r="L24" s="22"/>
      <c r="M24" s="22"/>
      <c r="N24" s="22"/>
      <c r="O24" s="22"/>
      <c r="P24" s="22"/>
      <c r="Q24" s="22"/>
      <c r="R24" s="1"/>
      <c r="S24" s="39"/>
      <c r="T24" s="1"/>
      <c r="U24" s="1"/>
      <c r="V24" s="1"/>
      <c r="W24" s="1"/>
      <c r="X24" s="1"/>
      <c r="Y24" s="1"/>
      <c r="Z24" s="1"/>
    </row>
    <row r="25" spans="1:26" ht="15.75" customHeight="1" x14ac:dyDescent="0.2">
      <c r="A25" s="21">
        <f>Kontoplan!B23</f>
        <v>3990</v>
      </c>
      <c r="B25" s="21" t="str">
        <f>Kontoplan!C23</f>
        <v>Kontingent fra BI-studenter</v>
      </c>
      <c r="C25" s="22"/>
      <c r="D25" s="22"/>
      <c r="E25" s="31">
        <f t="shared" si="0"/>
        <v>0</v>
      </c>
      <c r="F25" s="22"/>
      <c r="G25" s="22"/>
      <c r="H25" s="22"/>
      <c r="I25" s="22"/>
      <c r="J25" s="22"/>
      <c r="K25" s="22"/>
      <c r="L25" s="22"/>
      <c r="M25" s="22"/>
      <c r="N25" s="22"/>
      <c r="O25" s="22"/>
      <c r="P25" s="22"/>
      <c r="Q25" s="22"/>
      <c r="R25" s="1"/>
      <c r="S25" s="39"/>
      <c r="T25" s="1"/>
      <c r="U25" s="1"/>
      <c r="V25" s="1"/>
      <c r="W25" s="1"/>
      <c r="X25" s="1"/>
      <c r="Y25" s="1"/>
      <c r="Z25" s="1"/>
    </row>
    <row r="26" spans="1:26" ht="15.75" customHeight="1" x14ac:dyDescent="0.2">
      <c r="A26" s="21">
        <f>Kontoplan!B24</f>
        <v>3991</v>
      </c>
      <c r="B26" s="21" t="str">
        <f>Kontoplan!C24</f>
        <v>Støtte fra BISO</v>
      </c>
      <c r="C26" s="22"/>
      <c r="D26" s="22"/>
      <c r="E26" s="31">
        <f t="shared" si="0"/>
        <v>0</v>
      </c>
      <c r="F26" s="22"/>
      <c r="G26" s="22"/>
      <c r="H26" s="22"/>
      <c r="I26" s="22"/>
      <c r="J26" s="22"/>
      <c r="K26" s="22"/>
      <c r="L26" s="22"/>
      <c r="M26" s="22"/>
      <c r="N26" s="22"/>
      <c r="O26" s="22"/>
      <c r="P26" s="22"/>
      <c r="Q26" s="22"/>
      <c r="R26" s="1"/>
      <c r="S26" s="39"/>
      <c r="T26" s="1"/>
      <c r="U26" s="1"/>
      <c r="V26" s="1"/>
      <c r="W26" s="1"/>
      <c r="X26" s="1"/>
      <c r="Y26" s="1"/>
      <c r="Z26" s="1"/>
    </row>
    <row r="27" spans="1:26" ht="15.75" customHeight="1" x14ac:dyDescent="0.2">
      <c r="A27" s="21">
        <f>Kontoplan!B25</f>
        <v>3992</v>
      </c>
      <c r="B27" s="21" t="str">
        <f>Kontoplan!C25</f>
        <v>Støtte fra BI</v>
      </c>
      <c r="C27" s="22"/>
      <c r="D27" s="22"/>
      <c r="E27" s="31">
        <f t="shared" si="0"/>
        <v>0</v>
      </c>
      <c r="F27" s="22"/>
      <c r="G27" s="22"/>
      <c r="H27" s="22"/>
      <c r="I27" s="22"/>
      <c r="J27" s="22"/>
      <c r="K27" s="22"/>
      <c r="L27" s="22"/>
      <c r="M27" s="22"/>
      <c r="N27" s="22"/>
      <c r="O27" s="22"/>
      <c r="P27" s="22"/>
      <c r="Q27" s="22"/>
      <c r="R27" s="1"/>
      <c r="S27" s="39"/>
      <c r="T27" s="1"/>
      <c r="U27" s="1"/>
      <c r="V27" s="1"/>
      <c r="W27" s="1"/>
      <c r="X27" s="1"/>
      <c r="Y27" s="1"/>
      <c r="Z27" s="1"/>
    </row>
    <row r="28" spans="1:26" ht="15.75" customHeight="1" x14ac:dyDescent="0.2">
      <c r="A28" s="21">
        <f>Kontoplan!B26</f>
        <v>3993</v>
      </c>
      <c r="B28" s="21" t="str">
        <f>Kontoplan!C26</f>
        <v>Støtte fra Velferdstinget</v>
      </c>
      <c r="C28" s="22"/>
      <c r="D28" s="22"/>
      <c r="E28" s="31">
        <f t="shared" si="0"/>
        <v>0</v>
      </c>
      <c r="F28" s="22"/>
      <c r="G28" s="22"/>
      <c r="H28" s="22"/>
      <c r="I28" s="22"/>
      <c r="J28" s="22"/>
      <c r="K28" s="22"/>
      <c r="L28" s="22"/>
      <c r="M28" s="22"/>
      <c r="N28" s="22"/>
      <c r="O28" s="22"/>
      <c r="P28" s="22"/>
      <c r="Q28" s="22"/>
      <c r="R28" s="1"/>
      <c r="S28" s="39"/>
      <c r="T28" s="1"/>
      <c r="U28" s="1"/>
      <c r="V28" s="1"/>
      <c r="W28" s="1"/>
      <c r="X28" s="1"/>
      <c r="Y28" s="1"/>
      <c r="Z28" s="1"/>
    </row>
    <row r="29" spans="1:26" ht="15.75" customHeight="1" x14ac:dyDescent="0.2">
      <c r="A29" s="21">
        <f>Kontoplan!B27</f>
        <v>3994</v>
      </c>
      <c r="B29" s="21" t="str">
        <f>Kontoplan!C27</f>
        <v>Støtte fra NSI</v>
      </c>
      <c r="C29" s="22"/>
      <c r="D29" s="22"/>
      <c r="E29" s="31">
        <f t="shared" si="0"/>
        <v>0</v>
      </c>
      <c r="F29" s="22"/>
      <c r="G29" s="22"/>
      <c r="H29" s="22"/>
      <c r="I29" s="22"/>
      <c r="J29" s="22"/>
      <c r="K29" s="22"/>
      <c r="L29" s="22"/>
      <c r="M29" s="22"/>
      <c r="N29" s="22"/>
      <c r="O29" s="22"/>
      <c r="P29" s="22"/>
      <c r="Q29" s="22"/>
      <c r="R29" s="1"/>
      <c r="S29" s="39"/>
      <c r="T29" s="1"/>
      <c r="U29" s="1"/>
      <c r="V29" s="1"/>
      <c r="W29" s="1"/>
      <c r="X29" s="1"/>
      <c r="Y29" s="1"/>
      <c r="Z29" s="1"/>
    </row>
    <row r="30" spans="1:26" ht="15.75" customHeight="1" x14ac:dyDescent="0.2">
      <c r="A30" s="21">
        <f>Kontoplan!B28</f>
        <v>3995</v>
      </c>
      <c r="B30" s="21" t="str">
        <f>Kontoplan!C28</f>
        <v>Annen støtte</v>
      </c>
      <c r="C30" s="22"/>
      <c r="D30" s="22"/>
      <c r="E30" s="31">
        <f t="shared" si="0"/>
        <v>0</v>
      </c>
      <c r="F30" s="22"/>
      <c r="G30" s="22"/>
      <c r="H30" s="22"/>
      <c r="I30" s="22"/>
      <c r="J30" s="22"/>
      <c r="K30" s="22"/>
      <c r="L30" s="22"/>
      <c r="M30" s="22"/>
      <c r="N30" s="22"/>
      <c r="O30" s="22"/>
      <c r="P30" s="22"/>
      <c r="Q30" s="22"/>
      <c r="R30" s="1"/>
      <c r="S30" s="39"/>
      <c r="T30" s="1"/>
      <c r="U30" s="1"/>
      <c r="V30" s="1"/>
      <c r="W30" s="1"/>
      <c r="X30" s="1"/>
      <c r="Y30" s="1"/>
      <c r="Z30" s="1"/>
    </row>
    <row r="31" spans="1:26" ht="15.75" customHeight="1" x14ac:dyDescent="0.2">
      <c r="A31" s="1"/>
      <c r="B31" s="1"/>
      <c r="C31" s="28"/>
      <c r="D31" s="28"/>
      <c r="E31" s="28"/>
      <c r="F31" s="28"/>
      <c r="G31" s="28"/>
      <c r="H31" s="28"/>
      <c r="I31" s="28"/>
      <c r="J31" s="28"/>
      <c r="K31" s="28"/>
      <c r="L31" s="28"/>
      <c r="M31" s="28"/>
      <c r="N31" s="28"/>
      <c r="O31" s="28"/>
      <c r="P31" s="28"/>
      <c r="Q31" s="28"/>
      <c r="R31" s="1"/>
      <c r="S31" s="1"/>
      <c r="T31" s="1"/>
      <c r="U31" s="1"/>
      <c r="V31" s="1"/>
      <c r="W31" s="1"/>
      <c r="X31" s="1"/>
      <c r="Y31" s="1"/>
      <c r="Z31" s="1"/>
    </row>
    <row r="32" spans="1:26" ht="15.75" customHeight="1" x14ac:dyDescent="0.2">
      <c r="A32" s="63" t="s">
        <v>170</v>
      </c>
      <c r="B32" s="61"/>
      <c r="C32" s="30">
        <f t="shared" ref="C32:Q32" si="1">SUM(C13:C31)</f>
        <v>0</v>
      </c>
      <c r="D32" s="30">
        <f t="shared" si="1"/>
        <v>0</v>
      </c>
      <c r="E32" s="31">
        <f t="shared" si="1"/>
        <v>-104500</v>
      </c>
      <c r="F32" s="30">
        <f t="shared" si="1"/>
        <v>-30000</v>
      </c>
      <c r="G32" s="30">
        <f t="shared" si="1"/>
        <v>0</v>
      </c>
      <c r="H32" s="30">
        <f t="shared" si="1"/>
        <v>0</v>
      </c>
      <c r="I32" s="30">
        <f t="shared" si="1"/>
        <v>-750</v>
      </c>
      <c r="J32" s="30">
        <f t="shared" si="1"/>
        <v>-2000</v>
      </c>
      <c r="K32" s="30">
        <f t="shared" si="1"/>
        <v>0</v>
      </c>
      <c r="L32" s="30">
        <f t="shared" si="1"/>
        <v>0</v>
      </c>
      <c r="M32" s="30">
        <f t="shared" si="1"/>
        <v>-30000</v>
      </c>
      <c r="N32" s="30">
        <f t="shared" si="1"/>
        <v>0</v>
      </c>
      <c r="O32" s="30">
        <f t="shared" si="1"/>
        <v>-39750</v>
      </c>
      <c r="P32" s="30">
        <f t="shared" si="1"/>
        <v>-2000</v>
      </c>
      <c r="Q32" s="30">
        <f t="shared" si="1"/>
        <v>0</v>
      </c>
      <c r="R32" s="1"/>
      <c r="S32" s="3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5" t="s">
        <v>171</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9" t="s">
        <v>162</v>
      </c>
      <c r="B38" s="19" t="s">
        <v>163</v>
      </c>
      <c r="C38" s="19" t="s">
        <v>164</v>
      </c>
      <c r="D38" s="19" t="s">
        <v>165</v>
      </c>
      <c r="E38" s="20" t="s">
        <v>166</v>
      </c>
      <c r="F38" s="19" t="s">
        <v>177</v>
      </c>
      <c r="G38" s="19" t="s">
        <v>178</v>
      </c>
      <c r="H38" s="19" t="s">
        <v>179</v>
      </c>
      <c r="I38" s="19" t="s">
        <v>180</v>
      </c>
      <c r="J38" s="19" t="s">
        <v>181</v>
      </c>
      <c r="K38" s="19" t="s">
        <v>182</v>
      </c>
      <c r="L38" s="19" t="s">
        <v>183</v>
      </c>
      <c r="M38" s="19" t="s">
        <v>184</v>
      </c>
      <c r="N38" s="19" t="s">
        <v>185</v>
      </c>
      <c r="O38" s="19" t="s">
        <v>186</v>
      </c>
      <c r="P38" s="19" t="s">
        <v>187</v>
      </c>
      <c r="Q38" s="19" t="s">
        <v>188</v>
      </c>
      <c r="R38" s="38"/>
      <c r="S38" s="19" t="s">
        <v>189</v>
      </c>
      <c r="T38" s="1"/>
      <c r="U38" s="1"/>
      <c r="V38" s="1"/>
      <c r="W38" s="1"/>
      <c r="X38" s="1"/>
      <c r="Y38" s="1"/>
      <c r="Z38" s="1"/>
    </row>
    <row r="39" spans="1:26" ht="15.75" customHeight="1" x14ac:dyDescent="0.2">
      <c r="A39" s="21">
        <f>Kontoplan!B29</f>
        <v>5910</v>
      </c>
      <c r="B39" s="21" t="str">
        <f>Kontoplan!C29</f>
        <v>Lunsjkort</v>
      </c>
      <c r="C39" s="22"/>
      <c r="D39" s="22"/>
      <c r="E39" s="31">
        <f t="shared" ref="E39:E70" si="2">SUM(F39:Q39)</f>
        <v>0</v>
      </c>
      <c r="F39" s="22"/>
      <c r="G39" s="22"/>
      <c r="H39" s="22"/>
      <c r="I39" s="22"/>
      <c r="J39" s="22"/>
      <c r="K39" s="22"/>
      <c r="L39" s="22"/>
      <c r="M39" s="22"/>
      <c r="N39" s="22"/>
      <c r="O39" s="22"/>
      <c r="P39" s="22"/>
      <c r="Q39" s="22"/>
      <c r="R39" s="1"/>
      <c r="S39" s="39"/>
      <c r="T39" s="1"/>
      <c r="U39" s="1"/>
      <c r="V39" s="1"/>
      <c r="W39" s="1"/>
      <c r="X39" s="1"/>
      <c r="Y39" s="1"/>
      <c r="Z39" s="1"/>
    </row>
    <row r="40" spans="1:26" ht="15.75" customHeight="1" x14ac:dyDescent="0.2">
      <c r="A40" s="21">
        <f>Kontoplan!B30</f>
        <v>5995</v>
      </c>
      <c r="B40" s="21" t="str">
        <f>Kontoplan!C30</f>
        <v>Styrekostnader</v>
      </c>
      <c r="C40" s="22"/>
      <c r="D40" s="22"/>
      <c r="E40" s="31">
        <f t="shared" si="2"/>
        <v>1500</v>
      </c>
      <c r="F40" s="22"/>
      <c r="G40" s="22"/>
      <c r="H40" s="22"/>
      <c r="I40" s="22">
        <v>750</v>
      </c>
      <c r="J40" s="22"/>
      <c r="K40" s="22"/>
      <c r="L40" s="22"/>
      <c r="M40" s="22"/>
      <c r="N40" s="22"/>
      <c r="O40" s="22">
        <v>750</v>
      </c>
      <c r="P40" s="22"/>
      <c r="Q40" s="22"/>
      <c r="R40" s="1"/>
      <c r="S40" s="39"/>
      <c r="T40" s="1"/>
      <c r="U40" s="1"/>
      <c r="V40" s="1"/>
      <c r="W40" s="1"/>
      <c r="X40" s="1"/>
      <c r="Y40" s="1"/>
      <c r="Z40" s="1"/>
    </row>
    <row r="41" spans="1:26" ht="15.75" customHeight="1" x14ac:dyDescent="0.2">
      <c r="A41" s="21">
        <f>Kontoplan!B31</f>
        <v>6480</v>
      </c>
      <c r="B41" s="21" t="str">
        <f>Kontoplan!C31</f>
        <v>Leiekostnad idrett</v>
      </c>
      <c r="C41" s="22"/>
      <c r="D41" s="22"/>
      <c r="E41" s="31">
        <f t="shared" si="2"/>
        <v>60000</v>
      </c>
      <c r="F41" s="22">
        <v>30000</v>
      </c>
      <c r="G41" s="22"/>
      <c r="H41" s="22"/>
      <c r="I41" s="22"/>
      <c r="J41" s="22"/>
      <c r="K41" s="22"/>
      <c r="L41" s="22"/>
      <c r="M41" s="22">
        <v>30000</v>
      </c>
      <c r="N41" s="22"/>
      <c r="O41" s="22"/>
      <c r="P41" s="22"/>
      <c r="Q41" s="22"/>
      <c r="R41" s="1"/>
      <c r="S41" s="39"/>
      <c r="T41" s="1"/>
      <c r="U41" s="1"/>
      <c r="V41" s="1"/>
      <c r="W41" s="1"/>
      <c r="X41" s="1"/>
      <c r="Y41" s="1"/>
      <c r="Z41" s="1"/>
    </row>
    <row r="42" spans="1:26" ht="15.75" customHeight="1" x14ac:dyDescent="0.2">
      <c r="A42" s="21">
        <f>Kontoplan!B32</f>
        <v>6490</v>
      </c>
      <c r="B42" s="21" t="str">
        <f>Kontoplan!C32</f>
        <v>Leiekostnad annen</v>
      </c>
      <c r="C42" s="22"/>
      <c r="D42" s="22"/>
      <c r="E42" s="31">
        <f t="shared" si="2"/>
        <v>0</v>
      </c>
      <c r="F42" s="22"/>
      <c r="G42" s="22"/>
      <c r="H42" s="22"/>
      <c r="I42" s="22"/>
      <c r="J42" s="22"/>
      <c r="K42" s="22"/>
      <c r="L42" s="22"/>
      <c r="M42" s="22"/>
      <c r="N42" s="22"/>
      <c r="O42" s="22"/>
      <c r="P42" s="22"/>
      <c r="Q42" s="22"/>
      <c r="R42" s="1"/>
      <c r="S42" s="39"/>
      <c r="T42" s="1"/>
      <c r="U42" s="1"/>
      <c r="V42" s="1"/>
      <c r="W42" s="1"/>
      <c r="X42" s="1"/>
      <c r="Y42" s="1"/>
      <c r="Z42" s="1"/>
    </row>
    <row r="43" spans="1:26" ht="15.75" customHeight="1" x14ac:dyDescent="0.2">
      <c r="A43" s="21">
        <f>Kontoplan!B33</f>
        <v>6540</v>
      </c>
      <c r="B43" s="21" t="str">
        <f>Kontoplan!C33</f>
        <v>Idrettsutstyr</v>
      </c>
      <c r="C43" s="22"/>
      <c r="D43" s="22"/>
      <c r="E43" s="31">
        <f t="shared" si="2"/>
        <v>0</v>
      </c>
      <c r="F43" s="22"/>
      <c r="G43" s="22"/>
      <c r="H43" s="22"/>
      <c r="I43" s="22"/>
      <c r="J43" s="22"/>
      <c r="K43" s="22"/>
      <c r="L43" s="22"/>
      <c r="M43" s="22"/>
      <c r="N43" s="22"/>
      <c r="O43" s="22"/>
      <c r="P43" s="22"/>
      <c r="Q43" s="22"/>
      <c r="R43" s="1"/>
      <c r="S43" s="39"/>
      <c r="T43" s="1"/>
      <c r="U43" s="1"/>
      <c r="V43" s="1"/>
      <c r="W43" s="1"/>
      <c r="X43" s="1"/>
      <c r="Y43" s="1"/>
      <c r="Z43" s="1"/>
    </row>
    <row r="44" spans="1:26" ht="15.75" customHeight="1" x14ac:dyDescent="0.2">
      <c r="A44" s="21">
        <f>Kontoplan!B34</f>
        <v>6550</v>
      </c>
      <c r="B44" s="21" t="str">
        <f>Kontoplan!C34</f>
        <v>Driftsmateriale</v>
      </c>
      <c r="C44" s="22"/>
      <c r="D44" s="22"/>
      <c r="E44" s="31">
        <f t="shared" si="2"/>
        <v>0</v>
      </c>
      <c r="F44" s="22"/>
      <c r="G44" s="22"/>
      <c r="H44" s="22"/>
      <c r="I44" s="22"/>
      <c r="J44" s="22"/>
      <c r="K44" s="22"/>
      <c r="L44" s="22"/>
      <c r="M44" s="22"/>
      <c r="N44" s="22"/>
      <c r="O44" s="22"/>
      <c r="P44" s="22"/>
      <c r="Q44" s="22"/>
      <c r="R44" s="1"/>
      <c r="S44" s="39"/>
      <c r="T44" s="1"/>
      <c r="U44" s="1"/>
      <c r="V44" s="1"/>
      <c r="W44" s="1"/>
      <c r="X44" s="1"/>
      <c r="Y44" s="1"/>
      <c r="Z44" s="1"/>
    </row>
    <row r="45" spans="1:26" ht="15.75" customHeight="1" x14ac:dyDescent="0.2">
      <c r="A45" s="21">
        <f>Kontoplan!B35</f>
        <v>6555</v>
      </c>
      <c r="B45" s="21" t="str">
        <f>Kontoplan!C35</f>
        <v>Andre driftskostnader</v>
      </c>
      <c r="C45" s="22"/>
      <c r="D45" s="22"/>
      <c r="E45" s="31">
        <f t="shared" si="2"/>
        <v>0</v>
      </c>
      <c r="F45" s="22"/>
      <c r="G45" s="22"/>
      <c r="H45" s="22"/>
      <c r="I45" s="22"/>
      <c r="J45" s="22"/>
      <c r="K45" s="22"/>
      <c r="L45" s="22"/>
      <c r="M45" s="22"/>
      <c r="N45" s="22"/>
      <c r="O45" s="22"/>
      <c r="P45" s="22"/>
      <c r="Q45" s="22"/>
      <c r="R45" s="1"/>
      <c r="S45" s="39"/>
      <c r="T45" s="1"/>
      <c r="U45" s="1"/>
      <c r="V45" s="1"/>
      <c r="W45" s="1"/>
      <c r="X45" s="1"/>
      <c r="Y45" s="1"/>
      <c r="Z45" s="1"/>
    </row>
    <row r="46" spans="1:26" ht="15.75" customHeight="1" x14ac:dyDescent="0.2">
      <c r="A46" s="21">
        <f>Kontoplan!B36</f>
        <v>6571</v>
      </c>
      <c r="B46" s="21" t="str">
        <f>Kontoplan!C36</f>
        <v>Drakter</v>
      </c>
      <c r="C46" s="22"/>
      <c r="D46" s="22"/>
      <c r="E46" s="31">
        <f t="shared" si="2"/>
        <v>0</v>
      </c>
      <c r="F46" s="22"/>
      <c r="G46" s="22"/>
      <c r="H46" s="22"/>
      <c r="I46" s="22"/>
      <c r="J46" s="22"/>
      <c r="K46" s="22"/>
      <c r="L46" s="22"/>
      <c r="M46" s="22"/>
      <c r="N46" s="22"/>
      <c r="O46" s="22"/>
      <c r="P46" s="22"/>
      <c r="Q46" s="22"/>
      <c r="R46" s="1"/>
      <c r="S46" s="39"/>
      <c r="T46" s="1"/>
      <c r="U46" s="1"/>
      <c r="V46" s="1"/>
      <c r="W46" s="1"/>
      <c r="X46" s="1"/>
      <c r="Y46" s="1"/>
      <c r="Z46" s="1"/>
    </row>
    <row r="47" spans="1:26" ht="15.75" customHeight="1" x14ac:dyDescent="0.2">
      <c r="A47" s="21">
        <f>Kontoplan!B37</f>
        <v>6572</v>
      </c>
      <c r="B47" s="21" t="str">
        <f>Kontoplan!C37</f>
        <v>Annet klær</v>
      </c>
      <c r="C47" s="22"/>
      <c r="D47" s="22"/>
      <c r="E47" s="31">
        <f t="shared" si="2"/>
        <v>0</v>
      </c>
      <c r="F47" s="22"/>
      <c r="G47" s="22"/>
      <c r="H47" s="22"/>
      <c r="I47" s="22"/>
      <c r="J47" s="22"/>
      <c r="K47" s="22"/>
      <c r="L47" s="22"/>
      <c r="M47" s="22"/>
      <c r="N47" s="22"/>
      <c r="O47" s="22"/>
      <c r="P47" s="22"/>
      <c r="Q47" s="22"/>
      <c r="R47" s="1"/>
      <c r="S47" s="39"/>
      <c r="T47" s="1"/>
      <c r="U47" s="1"/>
      <c r="V47" s="1"/>
      <c r="W47" s="1"/>
      <c r="X47" s="1"/>
      <c r="Y47" s="1"/>
      <c r="Z47" s="1"/>
    </row>
    <row r="48" spans="1:26" ht="15.75" customHeight="1" x14ac:dyDescent="0.2">
      <c r="A48" s="21">
        <f>Kontoplan!B38</f>
        <v>6620</v>
      </c>
      <c r="B48" s="21" t="str">
        <f>Kontoplan!C38</f>
        <v>Reparasjon og vedlikehold</v>
      </c>
      <c r="C48" s="22"/>
      <c r="D48" s="22"/>
      <c r="E48" s="31">
        <f t="shared" si="2"/>
        <v>0</v>
      </c>
      <c r="F48" s="22"/>
      <c r="G48" s="22"/>
      <c r="H48" s="22"/>
      <c r="I48" s="22"/>
      <c r="J48" s="22"/>
      <c r="K48" s="22"/>
      <c r="L48" s="22"/>
      <c r="M48" s="22"/>
      <c r="N48" s="22"/>
      <c r="O48" s="22"/>
      <c r="P48" s="22"/>
      <c r="Q48" s="22"/>
      <c r="R48" s="1"/>
      <c r="S48" s="39"/>
      <c r="T48" s="1"/>
      <c r="U48" s="1"/>
      <c r="V48" s="1"/>
      <c r="W48" s="1"/>
      <c r="X48" s="1"/>
      <c r="Y48" s="1"/>
      <c r="Z48" s="1"/>
    </row>
    <row r="49" spans="1:26" ht="15.75" customHeight="1" x14ac:dyDescent="0.2">
      <c r="A49" s="21">
        <f>Kontoplan!B39</f>
        <v>6705</v>
      </c>
      <c r="B49" s="21" t="str">
        <f>Kontoplan!C39</f>
        <v>Regnskapshonorar</v>
      </c>
      <c r="C49" s="22"/>
      <c r="D49" s="22"/>
      <c r="E49" s="31">
        <f t="shared" si="2"/>
        <v>0</v>
      </c>
      <c r="F49" s="22"/>
      <c r="G49" s="22"/>
      <c r="H49" s="22"/>
      <c r="I49" s="22"/>
      <c r="J49" s="22"/>
      <c r="K49" s="22"/>
      <c r="L49" s="22"/>
      <c r="M49" s="22"/>
      <c r="N49" s="22"/>
      <c r="O49" s="22"/>
      <c r="P49" s="22"/>
      <c r="Q49" s="22"/>
      <c r="R49" s="1"/>
      <c r="S49" s="39"/>
      <c r="T49" s="1"/>
      <c r="U49" s="1"/>
      <c r="V49" s="1"/>
      <c r="W49" s="1"/>
      <c r="X49" s="1"/>
      <c r="Y49" s="1"/>
      <c r="Z49" s="1"/>
    </row>
    <row r="50" spans="1:26" ht="15.75" customHeight="1" x14ac:dyDescent="0.2">
      <c r="A50" s="21">
        <f>Kontoplan!B40</f>
        <v>6710</v>
      </c>
      <c r="B50" s="21" t="str">
        <f>Kontoplan!C40</f>
        <v>Dommerhonorar</v>
      </c>
      <c r="C50" s="22"/>
      <c r="D50" s="22"/>
      <c r="E50" s="31">
        <f t="shared" si="2"/>
        <v>0</v>
      </c>
      <c r="F50" s="22"/>
      <c r="G50" s="22"/>
      <c r="H50" s="22"/>
      <c r="I50" s="22"/>
      <c r="J50" s="22"/>
      <c r="K50" s="22"/>
      <c r="L50" s="22"/>
      <c r="M50" s="22"/>
      <c r="N50" s="22"/>
      <c r="O50" s="22"/>
      <c r="P50" s="22"/>
      <c r="Q50" s="22"/>
      <c r="R50" s="1"/>
      <c r="S50" s="39"/>
      <c r="T50" s="1"/>
      <c r="U50" s="1"/>
      <c r="V50" s="1"/>
      <c r="W50" s="1"/>
      <c r="X50" s="1"/>
      <c r="Y50" s="1"/>
      <c r="Z50" s="1"/>
    </row>
    <row r="51" spans="1:26" ht="15.75" customHeight="1" x14ac:dyDescent="0.2">
      <c r="A51" s="21">
        <f>Kontoplan!B41</f>
        <v>6711</v>
      </c>
      <c r="B51" s="21" t="str">
        <f>Kontoplan!C41</f>
        <v>Trenerhonorar</v>
      </c>
      <c r="C51" s="22"/>
      <c r="D51" s="22"/>
      <c r="E51" s="31">
        <f t="shared" si="2"/>
        <v>0</v>
      </c>
      <c r="F51" s="22"/>
      <c r="G51" s="22"/>
      <c r="H51" s="22"/>
      <c r="I51" s="22"/>
      <c r="J51" s="22"/>
      <c r="K51" s="22"/>
      <c r="L51" s="22"/>
      <c r="M51" s="22"/>
      <c r="N51" s="22"/>
      <c r="O51" s="22"/>
      <c r="P51" s="22"/>
      <c r="Q51" s="22"/>
      <c r="R51" s="1"/>
      <c r="S51" s="39"/>
      <c r="T51" s="1"/>
      <c r="U51" s="1"/>
      <c r="V51" s="1"/>
      <c r="W51" s="1"/>
      <c r="X51" s="1"/>
      <c r="Y51" s="1"/>
      <c r="Z51" s="1"/>
    </row>
    <row r="52" spans="1:26" ht="15.75" customHeight="1" x14ac:dyDescent="0.2">
      <c r="A52" s="21">
        <f>Kontoplan!B42</f>
        <v>6800</v>
      </c>
      <c r="B52" s="21" t="str">
        <f>Kontoplan!C42</f>
        <v>Kontorrekvisita</v>
      </c>
      <c r="C52" s="22"/>
      <c r="D52" s="22"/>
      <c r="E52" s="31">
        <f t="shared" si="2"/>
        <v>0</v>
      </c>
      <c r="F52" s="22"/>
      <c r="G52" s="22"/>
      <c r="H52" s="22"/>
      <c r="I52" s="22"/>
      <c r="J52" s="22"/>
      <c r="K52" s="22"/>
      <c r="L52" s="22"/>
      <c r="M52" s="22"/>
      <c r="N52" s="22"/>
      <c r="O52" s="22"/>
      <c r="P52" s="22"/>
      <c r="Q52" s="22"/>
      <c r="R52" s="1"/>
      <c r="S52" s="39"/>
      <c r="T52" s="1"/>
      <c r="U52" s="1"/>
      <c r="V52" s="1"/>
      <c r="W52" s="1"/>
      <c r="X52" s="1"/>
      <c r="Y52" s="1"/>
      <c r="Z52" s="1"/>
    </row>
    <row r="53" spans="1:26" ht="15.75" customHeight="1" x14ac:dyDescent="0.2">
      <c r="A53" s="21">
        <f>Kontoplan!B43</f>
        <v>6810</v>
      </c>
      <c r="B53" s="21" t="str">
        <f>Kontoplan!C43</f>
        <v>Datakostnad</v>
      </c>
      <c r="C53" s="22"/>
      <c r="D53" s="22"/>
      <c r="E53" s="31">
        <f t="shared" si="2"/>
        <v>0</v>
      </c>
      <c r="F53" s="22"/>
      <c r="G53" s="22"/>
      <c r="H53" s="22"/>
      <c r="I53" s="22"/>
      <c r="J53" s="22"/>
      <c r="K53" s="22"/>
      <c r="L53" s="22"/>
      <c r="M53" s="22"/>
      <c r="N53" s="22"/>
      <c r="O53" s="22"/>
      <c r="P53" s="22"/>
      <c r="Q53" s="22"/>
      <c r="R53" s="1"/>
      <c r="S53" s="39"/>
      <c r="T53" s="1"/>
      <c r="U53" s="1"/>
      <c r="V53" s="1"/>
      <c r="W53" s="1"/>
      <c r="X53" s="1"/>
      <c r="Y53" s="1"/>
      <c r="Z53" s="1"/>
    </row>
    <row r="54" spans="1:26" ht="15.75" customHeight="1" x14ac:dyDescent="0.2">
      <c r="A54" s="21">
        <f>Kontoplan!B44</f>
        <v>6860</v>
      </c>
      <c r="B54" s="21" t="str">
        <f>Kontoplan!C44</f>
        <v>Møte, kurs, oppdatering o.l</v>
      </c>
      <c r="C54" s="22"/>
      <c r="D54" s="22"/>
      <c r="E54" s="31">
        <f t="shared" si="2"/>
        <v>0</v>
      </c>
      <c r="F54" s="22"/>
      <c r="G54" s="22"/>
      <c r="H54" s="22"/>
      <c r="I54" s="22"/>
      <c r="J54" s="22"/>
      <c r="K54" s="22"/>
      <c r="L54" s="22"/>
      <c r="M54" s="22"/>
      <c r="N54" s="22"/>
      <c r="O54" s="22"/>
      <c r="P54" s="22"/>
      <c r="Q54" s="22"/>
      <c r="R54" s="1"/>
      <c r="S54" s="39"/>
      <c r="T54" s="1"/>
      <c r="U54" s="1"/>
      <c r="V54" s="1"/>
      <c r="W54" s="1"/>
      <c r="X54" s="1"/>
      <c r="Y54" s="1"/>
      <c r="Z54" s="1"/>
    </row>
    <row r="55" spans="1:26" ht="15.75" customHeight="1" x14ac:dyDescent="0.2">
      <c r="A55" s="21">
        <f>Kontoplan!B45</f>
        <v>6900</v>
      </c>
      <c r="B55" s="21" t="str">
        <f>Kontoplan!C45</f>
        <v>Mobil</v>
      </c>
      <c r="C55" s="22"/>
      <c r="D55" s="22"/>
      <c r="E55" s="31">
        <f t="shared" si="2"/>
        <v>0</v>
      </c>
      <c r="F55" s="22"/>
      <c r="G55" s="22"/>
      <c r="H55" s="22"/>
      <c r="I55" s="22"/>
      <c r="J55" s="22"/>
      <c r="K55" s="22"/>
      <c r="L55" s="22"/>
      <c r="M55" s="22"/>
      <c r="N55" s="22"/>
      <c r="O55" s="22"/>
      <c r="P55" s="22"/>
      <c r="Q55" s="22"/>
      <c r="R55" s="1"/>
      <c r="S55" s="39"/>
      <c r="T55" s="1"/>
      <c r="U55" s="1"/>
      <c r="V55" s="1"/>
      <c r="W55" s="1"/>
      <c r="X55" s="1"/>
      <c r="Y55" s="1"/>
      <c r="Z55" s="1"/>
    </row>
    <row r="56" spans="1:26" ht="15.75" customHeight="1" x14ac:dyDescent="0.2">
      <c r="A56" s="21">
        <f>Kontoplan!B46</f>
        <v>7140</v>
      </c>
      <c r="B56" s="21" t="str">
        <f>Kontoplan!C46</f>
        <v>Reisekostnad idrett</v>
      </c>
      <c r="C56" s="22"/>
      <c r="D56" s="22"/>
      <c r="E56" s="31">
        <f t="shared" si="2"/>
        <v>0</v>
      </c>
      <c r="F56" s="22"/>
      <c r="G56" s="22"/>
      <c r="H56" s="22"/>
      <c r="I56" s="22"/>
      <c r="J56" s="22"/>
      <c r="K56" s="22"/>
      <c r="L56" s="22"/>
      <c r="M56" s="22"/>
      <c r="N56" s="22"/>
      <c r="O56" s="22"/>
      <c r="P56" s="22"/>
      <c r="Q56" s="22"/>
      <c r="R56" s="1"/>
      <c r="S56" s="39"/>
      <c r="T56" s="1"/>
      <c r="U56" s="1"/>
      <c r="V56" s="1"/>
      <c r="W56" s="1"/>
      <c r="X56" s="1"/>
      <c r="Y56" s="1"/>
      <c r="Z56" s="1"/>
    </row>
    <row r="57" spans="1:26" ht="15.75" customHeight="1" x14ac:dyDescent="0.2">
      <c r="A57" s="21">
        <f>Kontoplan!B47</f>
        <v>7141</v>
      </c>
      <c r="B57" s="21" t="str">
        <f>Kontoplan!C47</f>
        <v>Reisekostnad annet</v>
      </c>
      <c r="C57" s="22"/>
      <c r="D57" s="22"/>
      <c r="E57" s="31">
        <f t="shared" si="2"/>
        <v>0</v>
      </c>
      <c r="F57" s="22"/>
      <c r="G57" s="22"/>
      <c r="H57" s="22"/>
      <c r="I57" s="22"/>
      <c r="J57" s="22"/>
      <c r="K57" s="22"/>
      <c r="L57" s="22"/>
      <c r="M57" s="22"/>
      <c r="N57" s="22"/>
      <c r="O57" s="22"/>
      <c r="P57" s="22"/>
      <c r="Q57" s="22"/>
      <c r="R57" s="1"/>
      <c r="S57" s="39"/>
      <c r="T57" s="1"/>
      <c r="U57" s="1"/>
      <c r="V57" s="1"/>
      <c r="W57" s="1"/>
      <c r="X57" s="1"/>
      <c r="Y57" s="1"/>
      <c r="Z57" s="1"/>
    </row>
    <row r="58" spans="1:26" ht="15.75" customHeight="1" x14ac:dyDescent="0.2">
      <c r="A58" s="21">
        <f>Kontoplan!B48</f>
        <v>7310</v>
      </c>
      <c r="B58" s="21" t="str">
        <f>Kontoplan!C48</f>
        <v>Arrangement, idrett</v>
      </c>
      <c r="C58" s="22"/>
      <c r="D58" s="22"/>
      <c r="E58" s="31">
        <f t="shared" si="2"/>
        <v>39000</v>
      </c>
      <c r="F58" s="22"/>
      <c r="G58" s="22"/>
      <c r="H58" s="22"/>
      <c r="I58" s="22"/>
      <c r="J58" s="22"/>
      <c r="K58" s="22"/>
      <c r="L58" s="22"/>
      <c r="M58" s="22"/>
      <c r="N58" s="22"/>
      <c r="O58" s="22">
        <v>39000</v>
      </c>
      <c r="P58" s="22"/>
      <c r="Q58" s="22"/>
      <c r="R58" s="1"/>
      <c r="S58" s="39"/>
      <c r="T58" s="1"/>
      <c r="U58" s="1"/>
      <c r="V58" s="1"/>
      <c r="W58" s="1"/>
      <c r="X58" s="1"/>
      <c r="Y58" s="1"/>
      <c r="Z58" s="1"/>
    </row>
    <row r="59" spans="1:26" ht="15.75" customHeight="1" x14ac:dyDescent="0.2">
      <c r="A59" s="21">
        <f>Kontoplan!B49</f>
        <v>7315</v>
      </c>
      <c r="B59" s="21" t="str">
        <f>Kontoplan!C49</f>
        <v>Arrangement, ikke idrett</v>
      </c>
      <c r="C59" s="22"/>
      <c r="D59" s="22"/>
      <c r="E59" s="31">
        <f t="shared" si="2"/>
        <v>4000</v>
      </c>
      <c r="F59" s="22"/>
      <c r="G59" s="22"/>
      <c r="H59" s="22"/>
      <c r="I59" s="22"/>
      <c r="J59" s="22">
        <v>2000</v>
      </c>
      <c r="K59" s="22"/>
      <c r="L59" s="22"/>
      <c r="M59" s="22"/>
      <c r="N59" s="22"/>
      <c r="O59" s="22"/>
      <c r="P59" s="22">
        <v>2000</v>
      </c>
      <c r="Q59" s="22"/>
      <c r="R59" s="1"/>
      <c r="S59" s="39"/>
      <c r="T59" s="1"/>
      <c r="U59" s="1"/>
      <c r="V59" s="1"/>
      <c r="W59" s="1"/>
      <c r="X59" s="1"/>
      <c r="Y59" s="1"/>
      <c r="Z59" s="1"/>
    </row>
    <row r="60" spans="1:26" ht="15.75" customHeight="1" x14ac:dyDescent="0.2">
      <c r="A60" s="21">
        <f>Kontoplan!B50</f>
        <v>7320</v>
      </c>
      <c r="B60" s="21" t="str">
        <f>Kontoplan!C50</f>
        <v>Markedsføring</v>
      </c>
      <c r="C60" s="22"/>
      <c r="D60" s="22"/>
      <c r="E60" s="31">
        <f t="shared" si="2"/>
        <v>0</v>
      </c>
      <c r="F60" s="22"/>
      <c r="G60" s="22"/>
      <c r="H60" s="22"/>
      <c r="I60" s="22"/>
      <c r="J60" s="22"/>
      <c r="K60" s="22"/>
      <c r="L60" s="22"/>
      <c r="M60" s="22"/>
      <c r="N60" s="22"/>
      <c r="O60" s="22"/>
      <c r="P60" s="22"/>
      <c r="Q60" s="22"/>
      <c r="R60" s="1"/>
      <c r="S60" s="39"/>
      <c r="T60" s="1"/>
      <c r="U60" s="1"/>
      <c r="V60" s="1"/>
      <c r="W60" s="1"/>
      <c r="X60" s="1"/>
      <c r="Y60" s="1"/>
      <c r="Z60" s="1"/>
    </row>
    <row r="61" spans="1:26" ht="15.75" customHeight="1" x14ac:dyDescent="0.2">
      <c r="A61" s="21">
        <f>Kontoplan!B51</f>
        <v>7350</v>
      </c>
      <c r="B61" s="21" t="str">
        <f>Kontoplan!C51</f>
        <v>Representasjon</v>
      </c>
      <c r="C61" s="22"/>
      <c r="D61" s="22"/>
      <c r="E61" s="31">
        <f t="shared" si="2"/>
        <v>0</v>
      </c>
      <c r="F61" s="22"/>
      <c r="G61" s="22"/>
      <c r="H61" s="22"/>
      <c r="I61" s="22"/>
      <c r="J61" s="22"/>
      <c r="K61" s="22"/>
      <c r="L61" s="22"/>
      <c r="M61" s="22"/>
      <c r="N61" s="22"/>
      <c r="O61" s="22"/>
      <c r="P61" s="22"/>
      <c r="Q61" s="22"/>
      <c r="R61" s="1"/>
      <c r="S61" s="39"/>
      <c r="T61" s="1"/>
      <c r="U61" s="1"/>
      <c r="V61" s="1"/>
      <c r="W61" s="1"/>
      <c r="X61" s="1"/>
      <c r="Y61" s="1"/>
      <c r="Z61" s="1"/>
    </row>
    <row r="62" spans="1:26" ht="15.75" customHeight="1" x14ac:dyDescent="0.2">
      <c r="A62" s="21">
        <f>Kontoplan!B52</f>
        <v>7401</v>
      </c>
      <c r="B62" s="21" t="str">
        <f>Kontoplan!C52</f>
        <v>Bot</v>
      </c>
      <c r="C62" s="22"/>
      <c r="D62" s="22"/>
      <c r="E62" s="31">
        <f t="shared" si="2"/>
        <v>0</v>
      </c>
      <c r="F62" s="22"/>
      <c r="G62" s="22"/>
      <c r="H62" s="22"/>
      <c r="I62" s="22"/>
      <c r="J62" s="22"/>
      <c r="K62" s="22"/>
      <c r="L62" s="22"/>
      <c r="M62" s="22"/>
      <c r="N62" s="22"/>
      <c r="O62" s="22"/>
      <c r="P62" s="22"/>
      <c r="Q62" s="22"/>
      <c r="R62" s="1"/>
      <c r="S62" s="39"/>
      <c r="T62" s="1"/>
      <c r="U62" s="1"/>
      <c r="V62" s="1"/>
      <c r="W62" s="1"/>
      <c r="X62" s="1"/>
      <c r="Y62" s="1"/>
      <c r="Z62" s="1"/>
    </row>
    <row r="63" spans="1:26" ht="15.75" customHeight="1" x14ac:dyDescent="0.2">
      <c r="A63" s="21">
        <f>Kontoplan!B53</f>
        <v>7410</v>
      </c>
      <c r="B63" s="21" t="str">
        <f>Kontoplan!C53</f>
        <v>Kontingent</v>
      </c>
      <c r="C63" s="22"/>
      <c r="D63" s="22"/>
      <c r="E63" s="31">
        <f t="shared" si="2"/>
        <v>0</v>
      </c>
      <c r="F63" s="22"/>
      <c r="G63" s="22"/>
      <c r="H63" s="22"/>
      <c r="I63" s="22"/>
      <c r="J63" s="22"/>
      <c r="K63" s="22"/>
      <c r="L63" s="22"/>
      <c r="M63" s="22"/>
      <c r="N63" s="22"/>
      <c r="O63" s="22"/>
      <c r="P63" s="22"/>
      <c r="Q63" s="22"/>
      <c r="R63" s="1"/>
      <c r="S63" s="39"/>
      <c r="T63" s="1"/>
      <c r="U63" s="1"/>
      <c r="V63" s="1"/>
      <c r="W63" s="1"/>
      <c r="X63" s="1"/>
      <c r="Y63" s="1"/>
      <c r="Z63" s="1"/>
    </row>
    <row r="64" spans="1:26" ht="15.75" customHeight="1" x14ac:dyDescent="0.2">
      <c r="A64" s="21">
        <f>Kontoplan!B54</f>
        <v>7430</v>
      </c>
      <c r="B64" s="21" t="str">
        <f>Kontoplan!C54</f>
        <v>Gave</v>
      </c>
      <c r="C64" s="22"/>
      <c r="D64" s="22"/>
      <c r="E64" s="31">
        <f t="shared" si="2"/>
        <v>0</v>
      </c>
      <c r="F64" s="22"/>
      <c r="G64" s="22"/>
      <c r="H64" s="22"/>
      <c r="I64" s="22"/>
      <c r="J64" s="22"/>
      <c r="K64" s="22"/>
      <c r="L64" s="22"/>
      <c r="M64" s="22"/>
      <c r="N64" s="22"/>
      <c r="O64" s="22"/>
      <c r="P64" s="22"/>
      <c r="Q64" s="22"/>
      <c r="R64" s="1"/>
      <c r="S64" s="39"/>
      <c r="T64" s="1"/>
      <c r="U64" s="1"/>
      <c r="V64" s="1"/>
      <c r="W64" s="1"/>
      <c r="X64" s="1"/>
      <c r="Y64" s="1"/>
      <c r="Z64" s="1"/>
    </row>
    <row r="65" spans="1:26" ht="15.75" customHeight="1" x14ac:dyDescent="0.2">
      <c r="A65" s="21">
        <f>Kontoplan!B55</f>
        <v>7500</v>
      </c>
      <c r="B65" s="21" t="str">
        <f>Kontoplan!C55</f>
        <v>Forsikringspremie</v>
      </c>
      <c r="C65" s="22"/>
      <c r="D65" s="22"/>
      <c r="E65" s="31">
        <f t="shared" si="2"/>
        <v>0</v>
      </c>
      <c r="F65" s="22"/>
      <c r="G65" s="22"/>
      <c r="H65" s="22"/>
      <c r="I65" s="22"/>
      <c r="J65" s="22"/>
      <c r="K65" s="22"/>
      <c r="L65" s="22"/>
      <c r="M65" s="22"/>
      <c r="N65" s="22"/>
      <c r="O65" s="22"/>
      <c r="P65" s="22"/>
      <c r="Q65" s="22"/>
      <c r="R65" s="1"/>
      <c r="S65" s="39"/>
      <c r="T65" s="1"/>
      <c r="U65" s="1"/>
      <c r="V65" s="1"/>
      <c r="W65" s="1"/>
      <c r="X65" s="1"/>
      <c r="Y65" s="1"/>
      <c r="Z65" s="1"/>
    </row>
    <row r="66" spans="1:26" ht="15.75" customHeight="1" x14ac:dyDescent="0.2">
      <c r="A66" s="21">
        <f>Kontoplan!B56</f>
        <v>7770</v>
      </c>
      <c r="B66" s="21" t="str">
        <f>Kontoplan!C56</f>
        <v>Bank og kortgebyr</v>
      </c>
      <c r="C66" s="22"/>
      <c r="D66" s="22"/>
      <c r="E66" s="31">
        <f t="shared" si="2"/>
        <v>0</v>
      </c>
      <c r="F66" s="22"/>
      <c r="G66" s="22"/>
      <c r="H66" s="22"/>
      <c r="I66" s="22"/>
      <c r="J66" s="22"/>
      <c r="K66" s="22"/>
      <c r="L66" s="22"/>
      <c r="M66" s="22"/>
      <c r="N66" s="22"/>
      <c r="O66" s="22"/>
      <c r="P66" s="22"/>
      <c r="Q66" s="22"/>
      <c r="R66" s="1"/>
      <c r="S66" s="39"/>
      <c r="T66" s="1"/>
      <c r="U66" s="1"/>
      <c r="V66" s="1"/>
      <c r="W66" s="1"/>
      <c r="X66" s="1"/>
      <c r="Y66" s="1"/>
      <c r="Z66" s="1"/>
    </row>
    <row r="67" spans="1:26" ht="15.75" customHeight="1" x14ac:dyDescent="0.2">
      <c r="A67" s="21">
        <f>Kontoplan!B57</f>
        <v>7791</v>
      </c>
      <c r="B67" s="21" t="str">
        <f>Kontoplan!C57</f>
        <v>Internstøtte grupper</v>
      </c>
      <c r="C67" s="22"/>
      <c r="D67" s="22"/>
      <c r="E67" s="31">
        <f t="shared" si="2"/>
        <v>0</v>
      </c>
      <c r="F67" s="22"/>
      <c r="G67" s="22"/>
      <c r="H67" s="22"/>
      <c r="I67" s="22"/>
      <c r="J67" s="22"/>
      <c r="K67" s="22"/>
      <c r="L67" s="22"/>
      <c r="M67" s="22"/>
      <c r="N67" s="22"/>
      <c r="O67" s="22"/>
      <c r="P67" s="22"/>
      <c r="Q67" s="22"/>
      <c r="R67" s="1"/>
      <c r="S67" s="39"/>
      <c r="T67" s="1"/>
      <c r="U67" s="1"/>
      <c r="V67" s="1"/>
      <c r="W67" s="1"/>
      <c r="X67" s="1"/>
      <c r="Y67" s="1"/>
      <c r="Z67" s="1"/>
    </row>
    <row r="68" spans="1:26" ht="15.75" customHeight="1" x14ac:dyDescent="0.2">
      <c r="A68" s="21">
        <f>Kontoplan!B58</f>
        <v>8050</v>
      </c>
      <c r="B68" s="21" t="str">
        <f>Kontoplan!C58</f>
        <v>Annen renteinntekt</v>
      </c>
      <c r="C68" s="22"/>
      <c r="D68" s="22"/>
      <c r="E68" s="31">
        <f t="shared" si="2"/>
        <v>0</v>
      </c>
      <c r="F68" s="22"/>
      <c r="G68" s="22"/>
      <c r="H68" s="22"/>
      <c r="I68" s="22"/>
      <c r="J68" s="22"/>
      <c r="K68" s="22"/>
      <c r="L68" s="22"/>
      <c r="M68" s="22"/>
      <c r="N68" s="22"/>
      <c r="O68" s="22"/>
      <c r="P68" s="22"/>
      <c r="Q68" s="22"/>
      <c r="R68" s="1"/>
      <c r="S68" s="39"/>
      <c r="T68" s="1"/>
      <c r="U68" s="1"/>
      <c r="V68" s="1"/>
      <c r="W68" s="1"/>
      <c r="X68" s="1"/>
      <c r="Y68" s="1"/>
      <c r="Z68" s="1"/>
    </row>
    <row r="69" spans="1:26" ht="15.75" customHeight="1" x14ac:dyDescent="0.2">
      <c r="A69" s="21">
        <f>Kontoplan!B59</f>
        <v>8150</v>
      </c>
      <c r="B69" s="21" t="str">
        <f>Kontoplan!C59</f>
        <v>Annen rentekostnad</v>
      </c>
      <c r="C69" s="22"/>
      <c r="D69" s="22"/>
      <c r="E69" s="31">
        <f t="shared" si="2"/>
        <v>0</v>
      </c>
      <c r="F69" s="22"/>
      <c r="G69" s="22"/>
      <c r="H69" s="22"/>
      <c r="I69" s="22"/>
      <c r="J69" s="22"/>
      <c r="K69" s="22"/>
      <c r="L69" s="22"/>
      <c r="M69" s="22"/>
      <c r="N69" s="22"/>
      <c r="O69" s="22"/>
      <c r="P69" s="22"/>
      <c r="Q69" s="22"/>
      <c r="R69" s="1"/>
      <c r="S69" s="39"/>
      <c r="T69" s="1"/>
      <c r="U69" s="1"/>
      <c r="V69" s="1"/>
      <c r="W69" s="1"/>
      <c r="X69" s="1"/>
      <c r="Y69" s="1"/>
      <c r="Z69" s="1"/>
    </row>
    <row r="70" spans="1:26" ht="15.75" customHeight="1" x14ac:dyDescent="0.2">
      <c r="A70" s="21">
        <f>Kontoplan!B60</f>
        <v>8170</v>
      </c>
      <c r="B70" s="21" t="str">
        <f>Kontoplan!C60</f>
        <v>Annen finanskostnad</v>
      </c>
      <c r="C70" s="22"/>
      <c r="D70" s="22"/>
      <c r="E70" s="31">
        <f t="shared" si="2"/>
        <v>0</v>
      </c>
      <c r="F70" s="22"/>
      <c r="G70" s="22"/>
      <c r="H70" s="22"/>
      <c r="I70" s="22"/>
      <c r="J70" s="22"/>
      <c r="K70" s="22"/>
      <c r="L70" s="22"/>
      <c r="M70" s="22"/>
      <c r="N70" s="22"/>
      <c r="O70" s="22"/>
      <c r="P70" s="22"/>
      <c r="Q70" s="22"/>
      <c r="R70" s="1"/>
      <c r="S70" s="39"/>
      <c r="T70" s="1"/>
      <c r="U70" s="1"/>
      <c r="V70" s="1"/>
      <c r="W70" s="1"/>
      <c r="X70" s="1"/>
      <c r="Y70" s="1"/>
      <c r="Z70" s="1"/>
    </row>
    <row r="71" spans="1:26" ht="15.75" customHeight="1" x14ac:dyDescent="0.2">
      <c r="A71" s="1"/>
      <c r="B71" s="1"/>
      <c r="C71" s="28"/>
      <c r="D71" s="28"/>
      <c r="E71" s="28"/>
      <c r="F71" s="28"/>
      <c r="G71" s="28"/>
      <c r="H71" s="28"/>
      <c r="I71" s="28"/>
      <c r="J71" s="28"/>
      <c r="K71" s="28"/>
      <c r="L71" s="28"/>
      <c r="M71" s="28"/>
      <c r="N71" s="28"/>
      <c r="O71" s="28"/>
      <c r="P71" s="28"/>
      <c r="Q71" s="28"/>
      <c r="R71" s="1"/>
      <c r="S71" s="1"/>
      <c r="T71" s="1"/>
      <c r="U71" s="1"/>
      <c r="V71" s="1"/>
      <c r="W71" s="1"/>
      <c r="X71" s="1"/>
      <c r="Y71" s="1"/>
      <c r="Z71" s="1"/>
    </row>
    <row r="72" spans="1:26" ht="15.75" customHeight="1" x14ac:dyDescent="0.2">
      <c r="A72" s="63" t="s">
        <v>172</v>
      </c>
      <c r="B72" s="61"/>
      <c r="C72" s="30">
        <f t="shared" ref="C72:Q72" si="3">SUM(C39:C71)</f>
        <v>0</v>
      </c>
      <c r="D72" s="30">
        <f t="shared" si="3"/>
        <v>0</v>
      </c>
      <c r="E72" s="31">
        <f t="shared" si="3"/>
        <v>104500</v>
      </c>
      <c r="F72" s="30">
        <f t="shared" si="3"/>
        <v>30000</v>
      </c>
      <c r="G72" s="30">
        <f t="shared" si="3"/>
        <v>0</v>
      </c>
      <c r="H72" s="30">
        <f t="shared" si="3"/>
        <v>0</v>
      </c>
      <c r="I72" s="30">
        <f t="shared" si="3"/>
        <v>750</v>
      </c>
      <c r="J72" s="30">
        <f t="shared" si="3"/>
        <v>2000</v>
      </c>
      <c r="K72" s="30">
        <f t="shared" si="3"/>
        <v>0</v>
      </c>
      <c r="L72" s="30">
        <f t="shared" si="3"/>
        <v>0</v>
      </c>
      <c r="M72" s="30">
        <f t="shared" si="3"/>
        <v>30000</v>
      </c>
      <c r="N72" s="30">
        <f t="shared" si="3"/>
        <v>0</v>
      </c>
      <c r="O72" s="30">
        <f t="shared" si="3"/>
        <v>39750</v>
      </c>
      <c r="P72" s="30">
        <f t="shared" si="3"/>
        <v>2000</v>
      </c>
      <c r="Q72" s="30">
        <f t="shared" si="3"/>
        <v>0</v>
      </c>
      <c r="R72" s="1"/>
      <c r="S72" s="3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3" t="s">
        <v>173</v>
      </c>
      <c r="B74" s="61"/>
      <c r="C74" s="30">
        <f t="shared" ref="C74:Q74" si="4">C32+C72</f>
        <v>0</v>
      </c>
      <c r="D74" s="30">
        <f t="shared" si="4"/>
        <v>0</v>
      </c>
      <c r="E74" s="31">
        <f t="shared" si="4"/>
        <v>0</v>
      </c>
      <c r="F74" s="30">
        <f t="shared" si="4"/>
        <v>0</v>
      </c>
      <c r="G74" s="30">
        <f t="shared" si="4"/>
        <v>0</v>
      </c>
      <c r="H74" s="30">
        <f t="shared" si="4"/>
        <v>0</v>
      </c>
      <c r="I74" s="30">
        <f t="shared" si="4"/>
        <v>0</v>
      </c>
      <c r="J74" s="30">
        <f t="shared" si="4"/>
        <v>0</v>
      </c>
      <c r="K74" s="30">
        <f t="shared" si="4"/>
        <v>0</v>
      </c>
      <c r="L74" s="30">
        <f t="shared" si="4"/>
        <v>0</v>
      </c>
      <c r="M74" s="30">
        <f t="shared" si="4"/>
        <v>0</v>
      </c>
      <c r="N74" s="30">
        <f t="shared" si="4"/>
        <v>0</v>
      </c>
      <c r="O74" s="30">
        <f t="shared" si="4"/>
        <v>0</v>
      </c>
      <c r="P74" s="30">
        <f t="shared" si="4"/>
        <v>0</v>
      </c>
      <c r="Q74" s="30">
        <f t="shared" si="4"/>
        <v>0</v>
      </c>
      <c r="R74" s="1"/>
      <c r="S74" s="3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workbookViewId="0">
      <pane xSplit="2" ySplit="4" topLeftCell="C5" activePane="bottomRight" state="frozen"/>
      <selection pane="topRight" activeCell="C1" sqref="C1"/>
      <selection pane="bottomLeft" activeCell="A5" sqref="A5"/>
      <selection pane="bottomRight" activeCell="C5" sqref="C5"/>
    </sheetView>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176</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6"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7" t="s">
        <v>126</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8" t="str">
        <f ca="1">MID(CELL("filename",A1),FIND("]",CELL("filename",A1))+1,255)</f>
        <v>Cheerleading</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5" t="s">
        <v>161</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9" t="s">
        <v>162</v>
      </c>
      <c r="B12" s="19" t="s">
        <v>163</v>
      </c>
      <c r="C12" s="19" t="s">
        <v>164</v>
      </c>
      <c r="D12" s="19" t="s">
        <v>165</v>
      </c>
      <c r="E12" s="20" t="s">
        <v>166</v>
      </c>
      <c r="F12" s="19" t="s">
        <v>177</v>
      </c>
      <c r="G12" s="19" t="s">
        <v>178</v>
      </c>
      <c r="H12" s="19" t="s">
        <v>179</v>
      </c>
      <c r="I12" s="19" t="s">
        <v>180</v>
      </c>
      <c r="J12" s="19" t="s">
        <v>181</v>
      </c>
      <c r="K12" s="19" t="s">
        <v>182</v>
      </c>
      <c r="L12" s="19" t="s">
        <v>183</v>
      </c>
      <c r="M12" s="19" t="s">
        <v>184</v>
      </c>
      <c r="N12" s="19" t="s">
        <v>185</v>
      </c>
      <c r="O12" s="19" t="s">
        <v>186</v>
      </c>
      <c r="P12" s="19" t="s">
        <v>187</v>
      </c>
      <c r="Q12" s="19" t="s">
        <v>188</v>
      </c>
      <c r="R12" s="38"/>
      <c r="S12" s="19" t="s">
        <v>189</v>
      </c>
      <c r="T12" s="1"/>
      <c r="U12" s="1"/>
      <c r="V12" s="1"/>
      <c r="W12" s="1"/>
      <c r="X12" s="1"/>
      <c r="Y12" s="1"/>
      <c r="Z12" s="1"/>
    </row>
    <row r="13" spans="1:26" ht="15.75" customHeight="1" x14ac:dyDescent="0.2">
      <c r="A13" s="21">
        <f>Kontoplan!B11</f>
        <v>3000</v>
      </c>
      <c r="B13" s="21" t="str">
        <f>Kontoplan!C11</f>
        <v>Salgsinntekter, avgiftspliktig</v>
      </c>
      <c r="C13" s="22"/>
      <c r="D13" s="22"/>
      <c r="E13" s="31">
        <f t="shared" ref="E13:E30" si="0">SUM(F13:Q13)</f>
        <v>0</v>
      </c>
      <c r="F13" s="22"/>
      <c r="G13" s="22"/>
      <c r="H13" s="22"/>
      <c r="I13" s="22"/>
      <c r="J13" s="22"/>
      <c r="K13" s="22"/>
      <c r="L13" s="22"/>
      <c r="M13" s="22"/>
      <c r="N13" s="22"/>
      <c r="O13" s="22"/>
      <c r="P13" s="22"/>
      <c r="Q13" s="22"/>
      <c r="R13" s="1"/>
      <c r="S13" s="39"/>
      <c r="T13" s="1"/>
      <c r="U13" s="1"/>
      <c r="V13" s="1"/>
      <c r="W13" s="1"/>
      <c r="X13" s="1"/>
      <c r="Y13" s="1"/>
      <c r="Z13" s="1"/>
    </row>
    <row r="14" spans="1:26" ht="15.75" customHeight="1" x14ac:dyDescent="0.2">
      <c r="A14" s="21">
        <f>Kontoplan!B12</f>
        <v>3009</v>
      </c>
      <c r="B14" s="21" t="str">
        <f>Kontoplan!C12</f>
        <v>Sponsorinntekt</v>
      </c>
      <c r="C14" s="22"/>
      <c r="D14" s="22"/>
      <c r="E14" s="31">
        <f t="shared" si="0"/>
        <v>0</v>
      </c>
      <c r="F14" s="22"/>
      <c r="G14" s="22"/>
      <c r="H14" s="22"/>
      <c r="I14" s="22"/>
      <c r="J14" s="22"/>
      <c r="K14" s="22"/>
      <c r="L14" s="22"/>
      <c r="M14" s="22"/>
      <c r="N14" s="22"/>
      <c r="O14" s="22"/>
      <c r="P14" s="22"/>
      <c r="Q14" s="22"/>
      <c r="R14" s="1"/>
      <c r="S14" s="39"/>
      <c r="T14" s="1"/>
      <c r="U14" s="1"/>
      <c r="V14" s="1"/>
      <c r="W14" s="1"/>
      <c r="X14" s="1"/>
      <c r="Y14" s="1"/>
      <c r="Z14" s="1"/>
    </row>
    <row r="15" spans="1:26" ht="15.75" customHeight="1" x14ac:dyDescent="0.2">
      <c r="A15" s="21">
        <f>Kontoplan!B13</f>
        <v>3100</v>
      </c>
      <c r="B15" s="21" t="str">
        <f>Kontoplan!C13</f>
        <v>Salgsinntekter, avgiftsfri</v>
      </c>
      <c r="C15" s="22"/>
      <c r="D15" s="22"/>
      <c r="E15" s="31">
        <f t="shared" si="0"/>
        <v>-188200</v>
      </c>
      <c r="F15" s="22">
        <v>-34500</v>
      </c>
      <c r="G15" s="22" t="s">
        <v>191</v>
      </c>
      <c r="H15" s="22">
        <v>-71500</v>
      </c>
      <c r="I15" s="22">
        <v>0</v>
      </c>
      <c r="J15" s="22">
        <v>-35300</v>
      </c>
      <c r="K15" s="22">
        <v>-4000</v>
      </c>
      <c r="L15" s="22">
        <v>0</v>
      </c>
      <c r="M15" s="22">
        <v>0</v>
      </c>
      <c r="N15" s="22">
        <v>0</v>
      </c>
      <c r="O15" s="40">
        <v>-37900</v>
      </c>
      <c r="P15" s="40">
        <v>-1000</v>
      </c>
      <c r="Q15" s="22">
        <v>-4000</v>
      </c>
      <c r="R15" s="1"/>
      <c r="S15" s="39"/>
      <c r="T15" s="1"/>
      <c r="U15" s="1"/>
      <c r="V15" s="1"/>
      <c r="W15" s="1"/>
      <c r="X15" s="1"/>
      <c r="Y15" s="1"/>
      <c r="Z15" s="1"/>
    </row>
    <row r="16" spans="1:26" ht="15.75" customHeight="1" x14ac:dyDescent="0.2">
      <c r="A16" s="21">
        <f>Kontoplan!B14</f>
        <v>3101</v>
      </c>
      <c r="B16" s="21" t="str">
        <f>Kontoplan!C14</f>
        <v>Dugnad</v>
      </c>
      <c r="C16" s="22"/>
      <c r="D16" s="22"/>
      <c r="E16" s="31">
        <f t="shared" si="0"/>
        <v>-5000</v>
      </c>
      <c r="F16" s="22"/>
      <c r="G16" s="22"/>
      <c r="H16" s="22"/>
      <c r="I16" s="22"/>
      <c r="J16" s="22"/>
      <c r="K16" s="22"/>
      <c r="L16" s="22"/>
      <c r="M16" s="22"/>
      <c r="N16" s="22">
        <v>-5000</v>
      </c>
      <c r="O16" s="22"/>
      <c r="P16" s="22"/>
      <c r="Q16" s="22"/>
      <c r="R16" s="1"/>
      <c r="S16" s="39"/>
      <c r="T16" s="1"/>
      <c r="U16" s="1"/>
      <c r="V16" s="1"/>
      <c r="W16" s="1"/>
      <c r="X16" s="1"/>
      <c r="Y16" s="1"/>
      <c r="Z16" s="1"/>
    </row>
    <row r="17" spans="1:26" ht="15.75" customHeight="1" x14ac:dyDescent="0.2">
      <c r="A17" s="21">
        <f>Kontoplan!B15</f>
        <v>3410</v>
      </c>
      <c r="B17" s="21" t="str">
        <f>Kontoplan!C15</f>
        <v>Tilskudd fra Oslo Kommune</v>
      </c>
      <c r="C17" s="22"/>
      <c r="D17" s="22"/>
      <c r="E17" s="31">
        <f t="shared" si="0"/>
        <v>0</v>
      </c>
      <c r="F17" s="22"/>
      <c r="G17" s="22"/>
      <c r="H17" s="22"/>
      <c r="I17" s="22"/>
      <c r="J17" s="22"/>
      <c r="K17" s="22"/>
      <c r="L17" s="22"/>
      <c r="M17" s="22"/>
      <c r="N17" s="22"/>
      <c r="O17" s="22"/>
      <c r="P17" s="22"/>
      <c r="Q17" s="22"/>
      <c r="R17" s="1"/>
      <c r="S17" s="39"/>
      <c r="T17" s="1"/>
      <c r="U17" s="1"/>
      <c r="V17" s="1"/>
      <c r="W17" s="1"/>
      <c r="X17" s="1"/>
      <c r="Y17" s="1"/>
      <c r="Z17" s="1"/>
    </row>
    <row r="18" spans="1:26" ht="15.75" customHeight="1" x14ac:dyDescent="0.2">
      <c r="A18" s="21">
        <f>Kontoplan!B16</f>
        <v>3420</v>
      </c>
      <c r="B18" s="21" t="str">
        <f>Kontoplan!C16</f>
        <v>Momskompensasjon</v>
      </c>
      <c r="C18" s="22"/>
      <c r="D18" s="22"/>
      <c r="E18" s="31">
        <f t="shared" si="0"/>
        <v>0</v>
      </c>
      <c r="F18" s="22"/>
      <c r="G18" s="22"/>
      <c r="H18" s="22"/>
      <c r="I18" s="22"/>
      <c r="J18" s="22"/>
      <c r="K18" s="22"/>
      <c r="L18" s="22"/>
      <c r="M18" s="22"/>
      <c r="N18" s="22"/>
      <c r="O18" s="22"/>
      <c r="P18" s="22"/>
      <c r="Q18" s="22"/>
      <c r="R18" s="1"/>
      <c r="S18" s="39"/>
      <c r="T18" s="1"/>
      <c r="U18" s="1"/>
      <c r="V18" s="1"/>
      <c r="W18" s="1"/>
      <c r="X18" s="1"/>
      <c r="Y18" s="1"/>
      <c r="Z18" s="1"/>
    </row>
    <row r="19" spans="1:26" ht="15.75" customHeight="1" x14ac:dyDescent="0.2">
      <c r="A19" s="21">
        <f>Kontoplan!B17</f>
        <v>3430</v>
      </c>
      <c r="B19" s="21" t="str">
        <f>Kontoplan!C17</f>
        <v>Grasrotandelen Norsk Tipping</v>
      </c>
      <c r="C19" s="22"/>
      <c r="D19" s="22"/>
      <c r="E19" s="31">
        <f t="shared" si="0"/>
        <v>0</v>
      </c>
      <c r="F19" s="22"/>
      <c r="G19" s="22"/>
      <c r="H19" s="22"/>
      <c r="I19" s="22"/>
      <c r="J19" s="22"/>
      <c r="K19" s="22"/>
      <c r="L19" s="22"/>
      <c r="M19" s="22"/>
      <c r="N19" s="22"/>
      <c r="O19" s="22"/>
      <c r="P19" s="22"/>
      <c r="Q19" s="22"/>
      <c r="R19" s="1"/>
      <c r="S19" s="39"/>
      <c r="T19" s="1"/>
      <c r="U19" s="1"/>
      <c r="V19" s="1"/>
      <c r="W19" s="1"/>
      <c r="X19" s="1"/>
      <c r="Y19" s="1"/>
      <c r="Z19" s="1"/>
    </row>
    <row r="20" spans="1:26" ht="15.75" customHeight="1" x14ac:dyDescent="0.2">
      <c r="A20" s="21">
        <f>Kontoplan!B18</f>
        <v>3900</v>
      </c>
      <c r="B20" s="21" t="str">
        <f>Kontoplan!C18</f>
        <v>Annen driftsrelatert inntekt</v>
      </c>
      <c r="C20" s="22"/>
      <c r="D20" s="22"/>
      <c r="E20" s="31">
        <f t="shared" si="0"/>
        <v>0</v>
      </c>
      <c r="F20" s="22"/>
      <c r="G20" s="22"/>
      <c r="H20" s="22"/>
      <c r="I20" s="22"/>
      <c r="J20" s="22"/>
      <c r="K20" s="22"/>
      <c r="L20" s="22"/>
      <c r="M20" s="22"/>
      <c r="N20" s="22"/>
      <c r="O20" s="22"/>
      <c r="P20" s="22"/>
      <c r="Q20" s="22"/>
      <c r="R20" s="1"/>
      <c r="S20" s="39"/>
      <c r="T20" s="1"/>
      <c r="U20" s="1"/>
      <c r="V20" s="1"/>
      <c r="W20" s="1"/>
      <c r="X20" s="1"/>
      <c r="Y20" s="1"/>
      <c r="Z20" s="1"/>
    </row>
    <row r="21" spans="1:26" ht="15.75" customHeight="1" x14ac:dyDescent="0.2">
      <c r="A21" s="21">
        <f>Kontoplan!B19</f>
        <v>3901</v>
      </c>
      <c r="B21" s="21" t="str">
        <f>Kontoplan!C19</f>
        <v>Internstøtte BI Athletics</v>
      </c>
      <c r="C21" s="22"/>
      <c r="D21" s="22"/>
      <c r="E21" s="31">
        <f t="shared" si="0"/>
        <v>-51225</v>
      </c>
      <c r="F21" s="22">
        <v>-875</v>
      </c>
      <c r="G21" s="22"/>
      <c r="H21" s="22">
        <v>-20850</v>
      </c>
      <c r="I21" s="22"/>
      <c r="J21" s="22">
        <v>-9000</v>
      </c>
      <c r="K21" s="22"/>
      <c r="L21" s="22"/>
      <c r="M21" s="22"/>
      <c r="N21" s="22"/>
      <c r="O21" s="22"/>
      <c r="P21" s="22">
        <v>-12000</v>
      </c>
      <c r="Q21" s="22">
        <v>-8500</v>
      </c>
      <c r="R21" s="1"/>
      <c r="S21" s="39"/>
      <c r="T21" s="1"/>
      <c r="U21" s="1"/>
      <c r="V21" s="1"/>
      <c r="W21" s="1"/>
      <c r="X21" s="1"/>
      <c r="Y21" s="1"/>
      <c r="Z21" s="1"/>
    </row>
    <row r="22" spans="1:26" ht="15.75" customHeight="1" x14ac:dyDescent="0.2">
      <c r="A22" s="21">
        <f>Kontoplan!B20</f>
        <v>3920</v>
      </c>
      <c r="B22" s="21" t="str">
        <f>Kontoplan!C20</f>
        <v>Medlemskontingent</v>
      </c>
      <c r="C22" s="22"/>
      <c r="D22" s="22"/>
      <c r="E22" s="31">
        <f t="shared" si="0"/>
        <v>0</v>
      </c>
      <c r="F22" s="22"/>
      <c r="G22" s="22"/>
      <c r="H22" s="22"/>
      <c r="I22" s="22"/>
      <c r="J22" s="22"/>
      <c r="K22" s="22"/>
      <c r="L22" s="22"/>
      <c r="M22" s="22"/>
      <c r="N22" s="22"/>
      <c r="O22" s="22"/>
      <c r="P22" s="22"/>
      <c r="Q22" s="22"/>
      <c r="R22" s="1"/>
      <c r="S22" s="39"/>
      <c r="T22" s="1"/>
      <c r="U22" s="1"/>
      <c r="V22" s="1"/>
      <c r="W22" s="1"/>
      <c r="X22" s="1"/>
      <c r="Y22" s="1"/>
      <c r="Z22" s="1"/>
    </row>
    <row r="23" spans="1:26" ht="15.75" customHeight="1" x14ac:dyDescent="0.2">
      <c r="A23" s="21">
        <f>Kontoplan!B21</f>
        <v>3921</v>
      </c>
      <c r="B23" s="21" t="str">
        <f>Kontoplan!C21</f>
        <v>Gruppeavgift</v>
      </c>
      <c r="C23" s="22"/>
      <c r="D23" s="22"/>
      <c r="E23" s="31">
        <f t="shared" si="0"/>
        <v>-109000</v>
      </c>
      <c r="F23" s="22">
        <v>-54000</v>
      </c>
      <c r="G23" s="22"/>
      <c r="H23" s="22"/>
      <c r="I23" s="22"/>
      <c r="J23" s="22"/>
      <c r="K23" s="22"/>
      <c r="L23" s="22"/>
      <c r="M23" s="22"/>
      <c r="N23" s="22"/>
      <c r="O23" s="22">
        <v>-55000</v>
      </c>
      <c r="P23" s="22"/>
      <c r="Q23" s="22"/>
      <c r="R23" s="1"/>
      <c r="S23" s="39"/>
      <c r="T23" s="1"/>
      <c r="U23" s="1"/>
      <c r="V23" s="1"/>
      <c r="W23" s="1"/>
      <c r="X23" s="1"/>
      <c r="Y23" s="1"/>
      <c r="Z23" s="1"/>
    </row>
    <row r="24" spans="1:26" ht="15.75" customHeight="1" x14ac:dyDescent="0.2">
      <c r="A24" s="21">
        <f>Kontoplan!B22</f>
        <v>3930</v>
      </c>
      <c r="B24" s="21" t="str">
        <f>Kontoplan!C22</f>
        <v>Treningsavgift</v>
      </c>
      <c r="C24" s="22"/>
      <c r="D24" s="22"/>
      <c r="E24" s="31">
        <f t="shared" si="0"/>
        <v>0</v>
      </c>
      <c r="F24" s="22"/>
      <c r="G24" s="22"/>
      <c r="H24" s="22"/>
      <c r="I24" s="22"/>
      <c r="J24" s="22"/>
      <c r="K24" s="22"/>
      <c r="L24" s="22"/>
      <c r="M24" s="22"/>
      <c r="N24" s="22"/>
      <c r="O24" s="22"/>
      <c r="P24" s="22"/>
      <c r="Q24" s="22"/>
      <c r="R24" s="1"/>
      <c r="S24" s="39"/>
      <c r="T24" s="1"/>
      <c r="U24" s="1"/>
      <c r="V24" s="1"/>
      <c r="W24" s="1"/>
      <c r="X24" s="1"/>
      <c r="Y24" s="1"/>
      <c r="Z24" s="1"/>
    </row>
    <row r="25" spans="1:26" ht="15.75" customHeight="1" x14ac:dyDescent="0.2">
      <c r="A25" s="21">
        <f>Kontoplan!B23</f>
        <v>3990</v>
      </c>
      <c r="B25" s="21" t="str">
        <f>Kontoplan!C23</f>
        <v>Kontingent fra BI-studenter</v>
      </c>
      <c r="C25" s="22"/>
      <c r="D25" s="22"/>
      <c r="E25" s="31">
        <f t="shared" si="0"/>
        <v>0</v>
      </c>
      <c r="F25" s="22"/>
      <c r="G25" s="22"/>
      <c r="H25" s="22"/>
      <c r="I25" s="22"/>
      <c r="J25" s="22"/>
      <c r="K25" s="22"/>
      <c r="L25" s="22"/>
      <c r="M25" s="22"/>
      <c r="N25" s="22"/>
      <c r="O25" s="22"/>
      <c r="P25" s="22"/>
      <c r="Q25" s="22"/>
      <c r="R25" s="1"/>
      <c r="S25" s="39"/>
      <c r="T25" s="1"/>
      <c r="U25" s="1"/>
      <c r="V25" s="1"/>
      <c r="W25" s="1"/>
      <c r="X25" s="1"/>
      <c r="Y25" s="1"/>
      <c r="Z25" s="1"/>
    </row>
    <row r="26" spans="1:26" ht="15.75" customHeight="1" x14ac:dyDescent="0.2">
      <c r="A26" s="21">
        <f>Kontoplan!B24</f>
        <v>3991</v>
      </c>
      <c r="B26" s="21" t="str">
        <f>Kontoplan!C24</f>
        <v>Støtte fra BISO</v>
      </c>
      <c r="C26" s="22"/>
      <c r="D26" s="22"/>
      <c r="E26" s="31">
        <f t="shared" si="0"/>
        <v>0</v>
      </c>
      <c r="F26" s="22"/>
      <c r="G26" s="22"/>
      <c r="H26" s="22"/>
      <c r="I26" s="22"/>
      <c r="J26" s="22"/>
      <c r="K26" s="22"/>
      <c r="L26" s="22"/>
      <c r="M26" s="22"/>
      <c r="N26" s="22"/>
      <c r="O26" s="22"/>
      <c r="P26" s="22"/>
      <c r="Q26" s="22"/>
      <c r="R26" s="1"/>
      <c r="S26" s="39"/>
      <c r="T26" s="1"/>
      <c r="U26" s="1"/>
      <c r="V26" s="1"/>
      <c r="W26" s="1"/>
      <c r="X26" s="1"/>
      <c r="Y26" s="1"/>
      <c r="Z26" s="1"/>
    </row>
    <row r="27" spans="1:26" ht="15.75" customHeight="1" x14ac:dyDescent="0.2">
      <c r="A27" s="21">
        <f>Kontoplan!B25</f>
        <v>3992</v>
      </c>
      <c r="B27" s="21" t="str">
        <f>Kontoplan!C25</f>
        <v>Støtte fra BI</v>
      </c>
      <c r="C27" s="22"/>
      <c r="D27" s="22"/>
      <c r="E27" s="31">
        <f t="shared" si="0"/>
        <v>0</v>
      </c>
      <c r="F27" s="22"/>
      <c r="G27" s="22"/>
      <c r="H27" s="22"/>
      <c r="I27" s="22"/>
      <c r="J27" s="22"/>
      <c r="K27" s="22"/>
      <c r="L27" s="22"/>
      <c r="M27" s="22"/>
      <c r="N27" s="22"/>
      <c r="O27" s="22"/>
      <c r="P27" s="22"/>
      <c r="Q27" s="22"/>
      <c r="R27" s="1"/>
      <c r="S27" s="39"/>
      <c r="T27" s="1"/>
      <c r="U27" s="1"/>
      <c r="V27" s="1"/>
      <c r="W27" s="1"/>
      <c r="X27" s="1"/>
      <c r="Y27" s="1"/>
      <c r="Z27" s="1"/>
    </row>
    <row r="28" spans="1:26" ht="15.75" customHeight="1" x14ac:dyDescent="0.2">
      <c r="A28" s="21">
        <f>Kontoplan!B26</f>
        <v>3993</v>
      </c>
      <c r="B28" s="21" t="str">
        <f>Kontoplan!C26</f>
        <v>Støtte fra Velferdstinget</v>
      </c>
      <c r="C28" s="22"/>
      <c r="D28" s="22"/>
      <c r="E28" s="31">
        <f t="shared" si="0"/>
        <v>0</v>
      </c>
      <c r="F28" s="22"/>
      <c r="G28" s="22"/>
      <c r="H28" s="22"/>
      <c r="I28" s="22"/>
      <c r="J28" s="22"/>
      <c r="K28" s="22"/>
      <c r="L28" s="22"/>
      <c r="M28" s="22"/>
      <c r="N28" s="22"/>
      <c r="O28" s="22"/>
      <c r="P28" s="22"/>
      <c r="Q28" s="22"/>
      <c r="R28" s="1"/>
      <c r="S28" s="39"/>
      <c r="T28" s="1"/>
      <c r="U28" s="1"/>
      <c r="V28" s="1"/>
      <c r="W28" s="1"/>
      <c r="X28" s="1"/>
      <c r="Y28" s="1"/>
      <c r="Z28" s="1"/>
    </row>
    <row r="29" spans="1:26" ht="15.75" customHeight="1" x14ac:dyDescent="0.2">
      <c r="A29" s="21">
        <f>Kontoplan!B27</f>
        <v>3994</v>
      </c>
      <c r="B29" s="21" t="str">
        <f>Kontoplan!C27</f>
        <v>Støtte fra NSI</v>
      </c>
      <c r="C29" s="22"/>
      <c r="D29" s="22"/>
      <c r="E29" s="31">
        <f t="shared" si="0"/>
        <v>0</v>
      </c>
      <c r="F29" s="22"/>
      <c r="G29" s="22"/>
      <c r="H29" s="22"/>
      <c r="I29" s="22"/>
      <c r="J29" s="22"/>
      <c r="K29" s="22"/>
      <c r="L29" s="22"/>
      <c r="M29" s="22"/>
      <c r="N29" s="22"/>
      <c r="O29" s="22"/>
      <c r="P29" s="22"/>
      <c r="Q29" s="22"/>
      <c r="R29" s="1"/>
      <c r="S29" s="39"/>
      <c r="T29" s="1"/>
      <c r="U29" s="1"/>
      <c r="V29" s="1"/>
      <c r="W29" s="1"/>
      <c r="X29" s="1"/>
      <c r="Y29" s="1"/>
      <c r="Z29" s="1"/>
    </row>
    <row r="30" spans="1:26" ht="15.75" customHeight="1" x14ac:dyDescent="0.2">
      <c r="A30" s="21">
        <f>Kontoplan!B28</f>
        <v>3995</v>
      </c>
      <c r="B30" s="21" t="str">
        <f>Kontoplan!C28</f>
        <v>Annen støtte</v>
      </c>
      <c r="C30" s="22"/>
      <c r="D30" s="22"/>
      <c r="E30" s="31">
        <f t="shared" si="0"/>
        <v>0</v>
      </c>
      <c r="F30" s="22"/>
      <c r="G30" s="22"/>
      <c r="H30" s="22"/>
      <c r="I30" s="22"/>
      <c r="J30" s="22"/>
      <c r="K30" s="22"/>
      <c r="L30" s="22"/>
      <c r="M30" s="22"/>
      <c r="N30" s="22"/>
      <c r="O30" s="22"/>
      <c r="P30" s="22"/>
      <c r="Q30" s="22"/>
      <c r="R30" s="1"/>
      <c r="S30" s="39"/>
      <c r="T30" s="1"/>
      <c r="U30" s="1"/>
      <c r="V30" s="1"/>
      <c r="W30" s="1"/>
      <c r="X30" s="1"/>
      <c r="Y30" s="1"/>
      <c r="Z30" s="1"/>
    </row>
    <row r="31" spans="1:26" ht="15.75" customHeight="1" x14ac:dyDescent="0.2">
      <c r="A31" s="1"/>
      <c r="B31" s="1"/>
      <c r="C31" s="28"/>
      <c r="D31" s="28"/>
      <c r="E31" s="28"/>
      <c r="F31" s="28"/>
      <c r="G31" s="28"/>
      <c r="H31" s="28"/>
      <c r="I31" s="28"/>
      <c r="J31" s="28"/>
      <c r="K31" s="28"/>
      <c r="L31" s="28"/>
      <c r="M31" s="28"/>
      <c r="N31" s="28"/>
      <c r="O31" s="28"/>
      <c r="P31" s="28"/>
      <c r="Q31" s="28"/>
      <c r="R31" s="1"/>
      <c r="S31" s="1"/>
      <c r="T31" s="1"/>
      <c r="U31" s="1"/>
      <c r="V31" s="1"/>
      <c r="W31" s="1"/>
      <c r="X31" s="1"/>
      <c r="Y31" s="1"/>
      <c r="Z31" s="1"/>
    </row>
    <row r="32" spans="1:26" ht="15.75" customHeight="1" x14ac:dyDescent="0.2">
      <c r="A32" s="63" t="s">
        <v>170</v>
      </c>
      <c r="B32" s="61"/>
      <c r="C32" s="30">
        <f t="shared" ref="C32:Q32" si="1">SUM(C13:C31)</f>
        <v>0</v>
      </c>
      <c r="D32" s="30">
        <f t="shared" si="1"/>
        <v>0</v>
      </c>
      <c r="E32" s="31">
        <f t="shared" si="1"/>
        <v>-353425</v>
      </c>
      <c r="F32" s="30">
        <f t="shared" si="1"/>
        <v>-89375</v>
      </c>
      <c r="G32" s="30">
        <f t="shared" si="1"/>
        <v>0</v>
      </c>
      <c r="H32" s="30">
        <f t="shared" si="1"/>
        <v>-92350</v>
      </c>
      <c r="I32" s="30">
        <f t="shared" si="1"/>
        <v>0</v>
      </c>
      <c r="J32" s="30">
        <f t="shared" si="1"/>
        <v>-44300</v>
      </c>
      <c r="K32" s="30">
        <f t="shared" si="1"/>
        <v>-4000</v>
      </c>
      <c r="L32" s="30">
        <f t="shared" si="1"/>
        <v>0</v>
      </c>
      <c r="M32" s="30">
        <f t="shared" si="1"/>
        <v>0</v>
      </c>
      <c r="N32" s="30">
        <f t="shared" si="1"/>
        <v>-5000</v>
      </c>
      <c r="O32" s="30">
        <f t="shared" si="1"/>
        <v>-92900</v>
      </c>
      <c r="P32" s="30">
        <f t="shared" si="1"/>
        <v>-13000</v>
      </c>
      <c r="Q32" s="30">
        <f t="shared" si="1"/>
        <v>-12500</v>
      </c>
      <c r="R32" s="1"/>
      <c r="S32" s="3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5" t="s">
        <v>171</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9" t="s">
        <v>162</v>
      </c>
      <c r="B38" s="19" t="s">
        <v>163</v>
      </c>
      <c r="C38" s="19" t="s">
        <v>164</v>
      </c>
      <c r="D38" s="19" t="s">
        <v>165</v>
      </c>
      <c r="E38" s="20" t="s">
        <v>166</v>
      </c>
      <c r="F38" s="19" t="s">
        <v>177</v>
      </c>
      <c r="G38" s="19" t="s">
        <v>178</v>
      </c>
      <c r="H38" s="19" t="s">
        <v>179</v>
      </c>
      <c r="I38" s="19" t="s">
        <v>180</v>
      </c>
      <c r="J38" s="19" t="s">
        <v>181</v>
      </c>
      <c r="K38" s="19" t="s">
        <v>182</v>
      </c>
      <c r="L38" s="19" t="s">
        <v>183</v>
      </c>
      <c r="M38" s="19" t="s">
        <v>184</v>
      </c>
      <c r="N38" s="19" t="s">
        <v>185</v>
      </c>
      <c r="O38" s="19" t="s">
        <v>186</v>
      </c>
      <c r="P38" s="19" t="s">
        <v>187</v>
      </c>
      <c r="Q38" s="19" t="s">
        <v>188</v>
      </c>
      <c r="R38" s="38"/>
      <c r="S38" s="19" t="s">
        <v>189</v>
      </c>
      <c r="T38" s="1"/>
      <c r="U38" s="1"/>
      <c r="V38" s="1"/>
      <c r="W38" s="1"/>
      <c r="X38" s="1"/>
      <c r="Y38" s="1"/>
      <c r="Z38" s="1"/>
    </row>
    <row r="39" spans="1:26" ht="15.75" customHeight="1" x14ac:dyDescent="0.2">
      <c r="A39" s="21">
        <f>Kontoplan!B29</f>
        <v>5910</v>
      </c>
      <c r="B39" s="21" t="str">
        <f>Kontoplan!C29</f>
        <v>Lunsjkort</v>
      </c>
      <c r="C39" s="22"/>
      <c r="D39" s="22"/>
      <c r="E39" s="31">
        <f t="shared" ref="E39:E70" si="2">SUM(F39:Q39)</f>
        <v>0</v>
      </c>
      <c r="F39" s="22"/>
      <c r="G39" s="22"/>
      <c r="H39" s="22"/>
      <c r="I39" s="22"/>
      <c r="J39" s="22"/>
      <c r="K39" s="22"/>
      <c r="L39" s="22"/>
      <c r="M39" s="22"/>
      <c r="N39" s="22"/>
      <c r="O39" s="22"/>
      <c r="P39" s="22"/>
      <c r="Q39" s="22"/>
      <c r="R39" s="1"/>
      <c r="S39" s="39"/>
      <c r="T39" s="1"/>
      <c r="U39" s="1"/>
      <c r="V39" s="1"/>
      <c r="W39" s="1"/>
      <c r="X39" s="1"/>
      <c r="Y39" s="1"/>
      <c r="Z39" s="1"/>
    </row>
    <row r="40" spans="1:26" ht="15.75" customHeight="1" x14ac:dyDescent="0.2">
      <c r="A40" s="21">
        <f>Kontoplan!B30</f>
        <v>5995</v>
      </c>
      <c r="B40" s="21" t="str">
        <f>Kontoplan!C30</f>
        <v>Styrekostnader</v>
      </c>
      <c r="C40" s="22"/>
      <c r="D40" s="22"/>
      <c r="E40" s="31">
        <f t="shared" si="2"/>
        <v>0</v>
      </c>
      <c r="F40" s="22"/>
      <c r="G40" s="22"/>
      <c r="H40" s="22"/>
      <c r="I40" s="22"/>
      <c r="J40" s="22"/>
      <c r="K40" s="22"/>
      <c r="L40" s="22"/>
      <c r="M40" s="22"/>
      <c r="N40" s="22"/>
      <c r="O40" s="22"/>
      <c r="P40" s="22"/>
      <c r="Q40" s="22"/>
      <c r="R40" s="1"/>
      <c r="S40" s="39"/>
      <c r="T40" s="1"/>
      <c r="U40" s="1"/>
      <c r="V40" s="1"/>
      <c r="W40" s="1"/>
      <c r="X40" s="1"/>
      <c r="Y40" s="1"/>
      <c r="Z40" s="1"/>
    </row>
    <row r="41" spans="1:26" ht="15.75" customHeight="1" x14ac:dyDescent="0.2">
      <c r="A41" s="21">
        <f>Kontoplan!B31</f>
        <v>6480</v>
      </c>
      <c r="B41" s="21" t="str">
        <f>Kontoplan!C31</f>
        <v>Leiekostnad idrett</v>
      </c>
      <c r="C41" s="22"/>
      <c r="D41" s="22"/>
      <c r="E41" s="31">
        <f t="shared" si="2"/>
        <v>5000</v>
      </c>
      <c r="F41" s="22"/>
      <c r="G41" s="22"/>
      <c r="H41" s="22"/>
      <c r="I41" s="22"/>
      <c r="J41" s="22"/>
      <c r="K41" s="22">
        <v>5000</v>
      </c>
      <c r="L41" s="22"/>
      <c r="M41" s="22"/>
      <c r="N41" s="22"/>
      <c r="O41" s="22"/>
      <c r="P41" s="22"/>
      <c r="Q41" s="22"/>
      <c r="R41" s="1"/>
      <c r="S41" s="39"/>
      <c r="T41" s="1"/>
      <c r="U41" s="1"/>
      <c r="V41" s="1"/>
      <c r="W41" s="1"/>
      <c r="X41" s="1"/>
      <c r="Y41" s="1"/>
      <c r="Z41" s="1"/>
    </row>
    <row r="42" spans="1:26" ht="15.75" customHeight="1" x14ac:dyDescent="0.2">
      <c r="A42" s="21">
        <f>Kontoplan!B32</f>
        <v>6490</v>
      </c>
      <c r="B42" s="21" t="str">
        <f>Kontoplan!C32</f>
        <v>Leiekostnad annen</v>
      </c>
      <c r="C42" s="22"/>
      <c r="D42" s="22"/>
      <c r="E42" s="31">
        <f t="shared" si="2"/>
        <v>0</v>
      </c>
      <c r="F42" s="22"/>
      <c r="G42" s="22"/>
      <c r="H42" s="22"/>
      <c r="I42" s="22"/>
      <c r="J42" s="22"/>
      <c r="K42" s="22"/>
      <c r="L42" s="22"/>
      <c r="M42" s="22"/>
      <c r="N42" s="22"/>
      <c r="O42" s="22"/>
      <c r="P42" s="22"/>
      <c r="Q42" s="22"/>
      <c r="R42" s="1"/>
      <c r="S42" s="39"/>
      <c r="T42" s="1"/>
      <c r="U42" s="1"/>
      <c r="V42" s="1"/>
      <c r="W42" s="1"/>
      <c r="X42" s="1"/>
      <c r="Y42" s="1"/>
      <c r="Z42" s="1"/>
    </row>
    <row r="43" spans="1:26" ht="15.75" customHeight="1" x14ac:dyDescent="0.2">
      <c r="A43" s="21">
        <f>Kontoplan!B33</f>
        <v>6540</v>
      </c>
      <c r="B43" s="21" t="str">
        <f>Kontoplan!C33</f>
        <v>Idrettsutstyr</v>
      </c>
      <c r="C43" s="22"/>
      <c r="D43" s="22"/>
      <c r="E43" s="31">
        <f t="shared" si="2"/>
        <v>0</v>
      </c>
      <c r="F43" s="22"/>
      <c r="G43" s="22"/>
      <c r="H43" s="22"/>
      <c r="I43" s="22"/>
      <c r="J43" s="22"/>
      <c r="K43" s="22"/>
      <c r="L43" s="22"/>
      <c r="M43" s="22"/>
      <c r="N43" s="22"/>
      <c r="O43" s="22"/>
      <c r="P43" s="22"/>
      <c r="Q43" s="22"/>
      <c r="R43" s="1"/>
      <c r="S43" s="39"/>
      <c r="T43" s="1"/>
      <c r="U43" s="1"/>
      <c r="V43" s="1"/>
      <c r="W43" s="1"/>
      <c r="X43" s="1"/>
      <c r="Y43" s="1"/>
      <c r="Z43" s="1"/>
    </row>
    <row r="44" spans="1:26" ht="15.75" customHeight="1" x14ac:dyDescent="0.2">
      <c r="A44" s="21">
        <f>Kontoplan!B34</f>
        <v>6550</v>
      </c>
      <c r="B44" s="21" t="str">
        <f>Kontoplan!C34</f>
        <v>Driftsmateriale</v>
      </c>
      <c r="C44" s="22"/>
      <c r="D44" s="22"/>
      <c r="E44" s="31">
        <f t="shared" si="2"/>
        <v>0</v>
      </c>
      <c r="F44" s="22"/>
      <c r="G44" s="22"/>
      <c r="H44" s="22"/>
      <c r="I44" s="22"/>
      <c r="J44" s="22"/>
      <c r="K44" s="22"/>
      <c r="L44" s="22"/>
      <c r="M44" s="22"/>
      <c r="N44" s="22"/>
      <c r="O44" s="22"/>
      <c r="P44" s="22"/>
      <c r="Q44" s="22"/>
      <c r="R44" s="1"/>
      <c r="S44" s="39"/>
      <c r="T44" s="1"/>
      <c r="U44" s="1"/>
      <c r="V44" s="1"/>
      <c r="W44" s="1"/>
      <c r="X44" s="1"/>
      <c r="Y44" s="1"/>
      <c r="Z44" s="1"/>
    </row>
    <row r="45" spans="1:26" ht="15.75" customHeight="1" x14ac:dyDescent="0.2">
      <c r="A45" s="21">
        <f>Kontoplan!B35</f>
        <v>6555</v>
      </c>
      <c r="B45" s="21" t="str">
        <f>Kontoplan!C35</f>
        <v>Andre driftskostnader</v>
      </c>
      <c r="C45" s="22"/>
      <c r="D45" s="22"/>
      <c r="E45" s="31">
        <f t="shared" si="2"/>
        <v>0</v>
      </c>
      <c r="F45" s="22"/>
      <c r="G45" s="22"/>
      <c r="H45" s="22"/>
      <c r="I45" s="22"/>
      <c r="J45" s="22"/>
      <c r="K45" s="22"/>
      <c r="L45" s="22"/>
      <c r="M45" s="22"/>
      <c r="N45" s="22"/>
      <c r="O45" s="22"/>
      <c r="P45" s="22"/>
      <c r="Q45" s="22"/>
      <c r="R45" s="1"/>
      <c r="S45" s="39"/>
      <c r="T45" s="1"/>
      <c r="U45" s="1"/>
      <c r="V45" s="1"/>
      <c r="W45" s="1"/>
      <c r="X45" s="1"/>
      <c r="Y45" s="1"/>
      <c r="Z45" s="1"/>
    </row>
    <row r="46" spans="1:26" ht="15.75" customHeight="1" x14ac:dyDescent="0.2">
      <c r="A46" s="21">
        <f>Kontoplan!B36</f>
        <v>6571</v>
      </c>
      <c r="B46" s="21" t="str">
        <f>Kontoplan!C36</f>
        <v>Drakter</v>
      </c>
      <c r="C46" s="22"/>
      <c r="D46" s="22"/>
      <c r="E46" s="31">
        <f t="shared" si="2"/>
        <v>62300</v>
      </c>
      <c r="F46" s="22">
        <v>24400</v>
      </c>
      <c r="G46" s="22"/>
      <c r="H46" s="22"/>
      <c r="I46" s="22"/>
      <c r="J46" s="22"/>
      <c r="K46" s="22"/>
      <c r="L46" s="22"/>
      <c r="M46" s="22"/>
      <c r="N46" s="22"/>
      <c r="O46" s="22">
        <v>37900</v>
      </c>
      <c r="P46" s="22"/>
      <c r="Q46" s="22"/>
      <c r="R46" s="1"/>
      <c r="S46" s="39"/>
      <c r="T46" s="1"/>
      <c r="U46" s="1"/>
      <c r="V46" s="1"/>
      <c r="W46" s="1"/>
      <c r="X46" s="1"/>
      <c r="Y46" s="1"/>
      <c r="Z46" s="1"/>
    </row>
    <row r="47" spans="1:26" ht="15.75" customHeight="1" x14ac:dyDescent="0.2">
      <c r="A47" s="21">
        <f>Kontoplan!B37</f>
        <v>6572</v>
      </c>
      <c r="B47" s="21" t="str">
        <f>Kontoplan!C37</f>
        <v>Annet klær</v>
      </c>
      <c r="C47" s="22"/>
      <c r="D47" s="22"/>
      <c r="E47" s="31">
        <f t="shared" si="2"/>
        <v>14500</v>
      </c>
      <c r="F47" s="22"/>
      <c r="G47" s="22"/>
      <c r="H47" s="22"/>
      <c r="I47" s="22"/>
      <c r="J47" s="22"/>
      <c r="K47" s="22"/>
      <c r="L47" s="22"/>
      <c r="M47" s="22"/>
      <c r="N47" s="22"/>
      <c r="O47" s="22">
        <v>14500</v>
      </c>
      <c r="P47" s="22"/>
      <c r="Q47" s="22"/>
      <c r="R47" s="1"/>
      <c r="S47" s="39"/>
      <c r="T47" s="1"/>
      <c r="U47" s="1"/>
      <c r="V47" s="1"/>
      <c r="W47" s="1"/>
      <c r="X47" s="1"/>
      <c r="Y47" s="1"/>
      <c r="Z47" s="1"/>
    </row>
    <row r="48" spans="1:26" ht="15.75" customHeight="1" x14ac:dyDescent="0.2">
      <c r="A48" s="21">
        <f>Kontoplan!B38</f>
        <v>6620</v>
      </c>
      <c r="B48" s="21" t="str">
        <f>Kontoplan!C38</f>
        <v>Reparasjon og vedlikehold</v>
      </c>
      <c r="C48" s="22"/>
      <c r="D48" s="22"/>
      <c r="E48" s="31">
        <f t="shared" si="2"/>
        <v>0</v>
      </c>
      <c r="F48" s="22"/>
      <c r="G48" s="22"/>
      <c r="H48" s="22"/>
      <c r="I48" s="22"/>
      <c r="J48" s="22"/>
      <c r="K48" s="22"/>
      <c r="L48" s="22"/>
      <c r="M48" s="22"/>
      <c r="N48" s="22"/>
      <c r="O48" s="22"/>
      <c r="P48" s="22"/>
      <c r="Q48" s="22"/>
      <c r="R48" s="1"/>
      <c r="S48" s="39"/>
      <c r="T48" s="1"/>
      <c r="U48" s="1"/>
      <c r="V48" s="1"/>
      <c r="W48" s="1"/>
      <c r="X48" s="1"/>
      <c r="Y48" s="1"/>
      <c r="Z48" s="1"/>
    </row>
    <row r="49" spans="1:26" ht="15.75" customHeight="1" x14ac:dyDescent="0.2">
      <c r="A49" s="21">
        <f>Kontoplan!B39</f>
        <v>6705</v>
      </c>
      <c r="B49" s="21" t="str">
        <f>Kontoplan!C39</f>
        <v>Regnskapshonorar</v>
      </c>
      <c r="C49" s="22"/>
      <c r="D49" s="22"/>
      <c r="E49" s="31">
        <f t="shared" si="2"/>
        <v>0</v>
      </c>
      <c r="F49" s="22"/>
      <c r="G49" s="22"/>
      <c r="H49" s="22"/>
      <c r="I49" s="22"/>
      <c r="J49" s="22"/>
      <c r="K49" s="22"/>
      <c r="L49" s="22"/>
      <c r="M49" s="22"/>
      <c r="N49" s="22"/>
      <c r="O49" s="22"/>
      <c r="P49" s="22"/>
      <c r="Q49" s="22"/>
      <c r="R49" s="1"/>
      <c r="S49" s="39"/>
      <c r="T49" s="1"/>
      <c r="U49" s="1"/>
      <c r="V49" s="1"/>
      <c r="W49" s="1"/>
      <c r="X49" s="1"/>
      <c r="Y49" s="1"/>
      <c r="Z49" s="1"/>
    </row>
    <row r="50" spans="1:26" ht="15.75" customHeight="1" x14ac:dyDescent="0.2">
      <c r="A50" s="21">
        <f>Kontoplan!B40</f>
        <v>6710</v>
      </c>
      <c r="B50" s="21" t="str">
        <f>Kontoplan!C40</f>
        <v>Dommerhonorar</v>
      </c>
      <c r="C50" s="22"/>
      <c r="D50" s="22"/>
      <c r="E50" s="31">
        <f t="shared" si="2"/>
        <v>0</v>
      </c>
      <c r="F50" s="22"/>
      <c r="G50" s="22"/>
      <c r="H50" s="22"/>
      <c r="I50" s="22"/>
      <c r="J50" s="22"/>
      <c r="K50" s="22"/>
      <c r="L50" s="22"/>
      <c r="M50" s="22"/>
      <c r="N50" s="22"/>
      <c r="O50" s="22"/>
      <c r="P50" s="22"/>
      <c r="Q50" s="22"/>
      <c r="R50" s="1"/>
      <c r="S50" s="39"/>
      <c r="T50" s="1"/>
      <c r="U50" s="1"/>
      <c r="V50" s="1"/>
      <c r="W50" s="1"/>
      <c r="X50" s="1"/>
      <c r="Y50" s="1"/>
      <c r="Z50" s="1"/>
    </row>
    <row r="51" spans="1:26" ht="15.75" customHeight="1" x14ac:dyDescent="0.2">
      <c r="A51" s="21">
        <f>Kontoplan!B41</f>
        <v>6711</v>
      </c>
      <c r="B51" s="21" t="str">
        <f>Kontoplan!C41</f>
        <v>Trenerhonorar</v>
      </c>
      <c r="C51" s="22"/>
      <c r="D51" s="22"/>
      <c r="E51" s="31">
        <f t="shared" si="2"/>
        <v>0</v>
      </c>
      <c r="F51" s="22"/>
      <c r="G51" s="22"/>
      <c r="H51" s="22"/>
      <c r="I51" s="22"/>
      <c r="J51" s="22"/>
      <c r="K51" s="22"/>
      <c r="L51" s="22"/>
      <c r="M51" s="22"/>
      <c r="N51" s="22"/>
      <c r="O51" s="22"/>
      <c r="P51" s="22"/>
      <c r="Q51" s="22"/>
      <c r="R51" s="1"/>
      <c r="S51" s="39"/>
      <c r="T51" s="1"/>
      <c r="U51" s="1"/>
      <c r="V51" s="1"/>
      <c r="W51" s="1"/>
      <c r="X51" s="1"/>
      <c r="Y51" s="1"/>
      <c r="Z51" s="1"/>
    </row>
    <row r="52" spans="1:26" ht="15.75" customHeight="1" x14ac:dyDescent="0.2">
      <c r="A52" s="21">
        <f>Kontoplan!B42</f>
        <v>6800</v>
      </c>
      <c r="B52" s="21" t="str">
        <f>Kontoplan!C42</f>
        <v>Kontorrekvisita</v>
      </c>
      <c r="C52" s="22"/>
      <c r="D52" s="22"/>
      <c r="E52" s="31">
        <f t="shared" si="2"/>
        <v>0</v>
      </c>
      <c r="F52" s="22"/>
      <c r="G52" s="22"/>
      <c r="H52" s="22"/>
      <c r="I52" s="22"/>
      <c r="J52" s="22"/>
      <c r="K52" s="22"/>
      <c r="L52" s="22"/>
      <c r="M52" s="22"/>
      <c r="N52" s="22"/>
      <c r="O52" s="22"/>
      <c r="P52" s="22"/>
      <c r="Q52" s="22"/>
      <c r="R52" s="1"/>
      <c r="S52" s="39"/>
      <c r="T52" s="1"/>
      <c r="U52" s="1"/>
      <c r="V52" s="1"/>
      <c r="W52" s="1"/>
      <c r="X52" s="1"/>
      <c r="Y52" s="1"/>
      <c r="Z52" s="1"/>
    </row>
    <row r="53" spans="1:26" ht="15.75" customHeight="1" x14ac:dyDescent="0.2">
      <c r="A53" s="21">
        <f>Kontoplan!B43</f>
        <v>6810</v>
      </c>
      <c r="B53" s="21" t="str">
        <f>Kontoplan!C43</f>
        <v>Datakostnad</v>
      </c>
      <c r="C53" s="22"/>
      <c r="D53" s="22"/>
      <c r="E53" s="31">
        <f t="shared" si="2"/>
        <v>0</v>
      </c>
      <c r="F53" s="22"/>
      <c r="G53" s="22"/>
      <c r="H53" s="22"/>
      <c r="I53" s="22"/>
      <c r="J53" s="22"/>
      <c r="K53" s="22"/>
      <c r="L53" s="22"/>
      <c r="M53" s="22"/>
      <c r="N53" s="22"/>
      <c r="O53" s="22"/>
      <c r="P53" s="22"/>
      <c r="Q53" s="22"/>
      <c r="R53" s="1"/>
      <c r="S53" s="39"/>
      <c r="T53" s="1"/>
      <c r="U53" s="1"/>
      <c r="V53" s="1"/>
      <c r="W53" s="1"/>
      <c r="X53" s="1"/>
      <c r="Y53" s="1"/>
      <c r="Z53" s="1"/>
    </row>
    <row r="54" spans="1:26" ht="15.75" customHeight="1" x14ac:dyDescent="0.2">
      <c r="A54" s="21">
        <f>Kontoplan!B44</f>
        <v>6860</v>
      </c>
      <c r="B54" s="21" t="str">
        <f>Kontoplan!C44</f>
        <v>Møte, kurs, oppdatering o.l</v>
      </c>
      <c r="C54" s="22"/>
      <c r="D54" s="22"/>
      <c r="E54" s="31">
        <f t="shared" si="2"/>
        <v>0</v>
      </c>
      <c r="F54" s="22"/>
      <c r="G54" s="22"/>
      <c r="H54" s="22"/>
      <c r="I54" s="22"/>
      <c r="J54" s="22"/>
      <c r="K54" s="22"/>
      <c r="L54" s="22"/>
      <c r="M54" s="22"/>
      <c r="N54" s="22"/>
      <c r="O54" s="22"/>
      <c r="P54" s="22"/>
      <c r="Q54" s="22"/>
      <c r="R54" s="1"/>
      <c r="S54" s="39"/>
      <c r="T54" s="1"/>
      <c r="U54" s="1"/>
      <c r="V54" s="1"/>
      <c r="W54" s="1"/>
      <c r="X54" s="1"/>
      <c r="Y54" s="1"/>
      <c r="Z54" s="1"/>
    </row>
    <row r="55" spans="1:26" ht="15.75" customHeight="1" x14ac:dyDescent="0.2">
      <c r="A55" s="21">
        <f>Kontoplan!B45</f>
        <v>6900</v>
      </c>
      <c r="B55" s="21" t="str">
        <f>Kontoplan!C45</f>
        <v>Mobil</v>
      </c>
      <c r="C55" s="22"/>
      <c r="D55" s="22"/>
      <c r="E55" s="31">
        <f t="shared" si="2"/>
        <v>0</v>
      </c>
      <c r="F55" s="22"/>
      <c r="G55" s="22"/>
      <c r="H55" s="22"/>
      <c r="I55" s="22"/>
      <c r="J55" s="22"/>
      <c r="K55" s="22"/>
      <c r="L55" s="22"/>
      <c r="M55" s="22"/>
      <c r="N55" s="22"/>
      <c r="O55" s="22"/>
      <c r="P55" s="22"/>
      <c r="Q55" s="22"/>
      <c r="R55" s="1"/>
      <c r="S55" s="39"/>
      <c r="T55" s="1"/>
      <c r="U55" s="1"/>
      <c r="V55" s="1"/>
      <c r="W55" s="1"/>
      <c r="X55" s="1"/>
      <c r="Y55" s="1"/>
      <c r="Z55" s="1"/>
    </row>
    <row r="56" spans="1:26" ht="15.75" customHeight="1" x14ac:dyDescent="0.2">
      <c r="A56" s="21">
        <f>Kontoplan!B46</f>
        <v>7140</v>
      </c>
      <c r="B56" s="21" t="str">
        <f>Kontoplan!C46</f>
        <v>Reisekostnad idrett</v>
      </c>
      <c r="C56" s="22"/>
      <c r="D56" s="22"/>
      <c r="E56" s="31">
        <f t="shared" si="2"/>
        <v>0</v>
      </c>
      <c r="F56" s="22"/>
      <c r="G56" s="22"/>
      <c r="H56" s="22"/>
      <c r="I56" s="22"/>
      <c r="J56" s="22"/>
      <c r="K56" s="22"/>
      <c r="L56" s="22"/>
      <c r="M56" s="22"/>
      <c r="N56" s="22"/>
      <c r="O56" s="22"/>
      <c r="P56" s="22"/>
      <c r="Q56" s="22"/>
      <c r="R56" s="1"/>
      <c r="S56" s="39"/>
      <c r="T56" s="1"/>
      <c r="U56" s="1"/>
      <c r="V56" s="1"/>
      <c r="W56" s="1"/>
      <c r="X56" s="1"/>
      <c r="Y56" s="1"/>
      <c r="Z56" s="1"/>
    </row>
    <row r="57" spans="1:26" ht="15.75" customHeight="1" x14ac:dyDescent="0.2">
      <c r="A57" s="21">
        <f>Kontoplan!B47</f>
        <v>7141</v>
      </c>
      <c r="B57" s="21" t="str">
        <f>Kontoplan!C47</f>
        <v>Reisekostnad annet</v>
      </c>
      <c r="C57" s="22"/>
      <c r="D57" s="22"/>
      <c r="E57" s="31">
        <f t="shared" si="2"/>
        <v>0</v>
      </c>
      <c r="F57" s="22"/>
      <c r="G57" s="22"/>
      <c r="H57" s="22"/>
      <c r="I57" s="22"/>
      <c r="J57" s="22"/>
      <c r="K57" s="22"/>
      <c r="L57" s="22"/>
      <c r="M57" s="22"/>
      <c r="N57" s="22"/>
      <c r="O57" s="22"/>
      <c r="P57" s="22"/>
      <c r="Q57" s="22"/>
      <c r="R57" s="1"/>
      <c r="S57" s="39"/>
      <c r="T57" s="1"/>
      <c r="U57" s="1"/>
      <c r="V57" s="1"/>
      <c r="W57" s="1"/>
      <c r="X57" s="1"/>
      <c r="Y57" s="1"/>
      <c r="Z57" s="1"/>
    </row>
    <row r="58" spans="1:26" ht="15.75" customHeight="1" x14ac:dyDescent="0.2">
      <c r="A58" s="21">
        <f>Kontoplan!B48</f>
        <v>7310</v>
      </c>
      <c r="B58" s="21" t="str">
        <f>Kontoplan!C48</f>
        <v>Arrangement, idrett</v>
      </c>
      <c r="C58" s="22"/>
      <c r="D58" s="22"/>
      <c r="E58" s="31">
        <f t="shared" si="2"/>
        <v>171705</v>
      </c>
      <c r="F58" s="22">
        <v>7600</v>
      </c>
      <c r="G58" s="22"/>
      <c r="H58" s="22">
        <v>93750</v>
      </c>
      <c r="I58" s="22"/>
      <c r="J58" s="22">
        <v>47800</v>
      </c>
      <c r="K58" s="22"/>
      <c r="L58" s="22"/>
      <c r="M58" s="22"/>
      <c r="N58" s="22">
        <v>880</v>
      </c>
      <c r="O58" s="22"/>
      <c r="P58" s="22"/>
      <c r="Q58" s="22">
        <v>21675</v>
      </c>
      <c r="R58" s="1"/>
      <c r="S58" s="39"/>
      <c r="T58" s="1"/>
      <c r="U58" s="1"/>
      <c r="V58" s="1"/>
      <c r="W58" s="1"/>
      <c r="X58" s="1"/>
      <c r="Y58" s="1"/>
      <c r="Z58" s="1"/>
    </row>
    <row r="59" spans="1:26" ht="15.75" customHeight="1" x14ac:dyDescent="0.2">
      <c r="A59" s="21">
        <f>Kontoplan!B49</f>
        <v>7315</v>
      </c>
      <c r="B59" s="21" t="str">
        <f>Kontoplan!C49</f>
        <v>Arrangement, ikke idrett</v>
      </c>
      <c r="C59" s="22"/>
      <c r="D59" s="22"/>
      <c r="E59" s="31">
        <f t="shared" si="2"/>
        <v>68675</v>
      </c>
      <c r="F59" s="22">
        <v>3375</v>
      </c>
      <c r="G59" s="22"/>
      <c r="H59" s="22"/>
      <c r="I59" s="22"/>
      <c r="J59" s="22"/>
      <c r="K59" s="22">
        <v>20000</v>
      </c>
      <c r="L59" s="22"/>
      <c r="M59" s="22"/>
      <c r="N59" s="22">
        <v>10300</v>
      </c>
      <c r="O59" s="22"/>
      <c r="P59" s="22">
        <v>8000</v>
      </c>
      <c r="Q59" s="22">
        <v>27000</v>
      </c>
      <c r="R59" s="1"/>
      <c r="S59" s="39"/>
      <c r="T59" s="1"/>
      <c r="U59" s="1"/>
      <c r="V59" s="1"/>
      <c r="W59" s="1"/>
      <c r="X59" s="1"/>
      <c r="Y59" s="1"/>
      <c r="Z59" s="1"/>
    </row>
    <row r="60" spans="1:26" ht="15.75" customHeight="1" x14ac:dyDescent="0.2">
      <c r="A60" s="21">
        <f>Kontoplan!B50</f>
        <v>7320</v>
      </c>
      <c r="B60" s="21" t="str">
        <f>Kontoplan!C50</f>
        <v>Markedsføring</v>
      </c>
      <c r="C60" s="22"/>
      <c r="D60" s="22"/>
      <c r="E60" s="31">
        <f t="shared" si="2"/>
        <v>0</v>
      </c>
      <c r="F60" s="22"/>
      <c r="G60" s="22"/>
      <c r="H60" s="22"/>
      <c r="I60" s="22"/>
      <c r="J60" s="22"/>
      <c r="K60" s="22"/>
      <c r="L60" s="22"/>
      <c r="M60" s="22"/>
      <c r="N60" s="22"/>
      <c r="O60" s="22"/>
      <c r="P60" s="22"/>
      <c r="Q60" s="22"/>
      <c r="R60" s="1"/>
      <c r="S60" s="39"/>
      <c r="T60" s="1"/>
      <c r="U60" s="1"/>
      <c r="V60" s="1"/>
      <c r="W60" s="1"/>
      <c r="X60" s="1"/>
      <c r="Y60" s="1"/>
      <c r="Z60" s="1"/>
    </row>
    <row r="61" spans="1:26" ht="15.75" customHeight="1" x14ac:dyDescent="0.2">
      <c r="A61" s="21">
        <f>Kontoplan!B51</f>
        <v>7350</v>
      </c>
      <c r="B61" s="21" t="str">
        <f>Kontoplan!C51</f>
        <v>Representasjon</v>
      </c>
      <c r="C61" s="22"/>
      <c r="D61" s="22"/>
      <c r="E61" s="31">
        <f t="shared" si="2"/>
        <v>0</v>
      </c>
      <c r="F61" s="22"/>
      <c r="G61" s="22"/>
      <c r="H61" s="22"/>
      <c r="I61" s="22"/>
      <c r="J61" s="22"/>
      <c r="K61" s="22"/>
      <c r="L61" s="22"/>
      <c r="M61" s="22"/>
      <c r="N61" s="22"/>
      <c r="O61" s="22"/>
      <c r="P61" s="22"/>
      <c r="Q61" s="22"/>
      <c r="R61" s="1"/>
      <c r="S61" s="39"/>
      <c r="T61" s="1"/>
      <c r="U61" s="1"/>
      <c r="V61" s="1"/>
      <c r="W61" s="1"/>
      <c r="X61" s="1"/>
      <c r="Y61" s="1"/>
      <c r="Z61" s="1"/>
    </row>
    <row r="62" spans="1:26" ht="15.75" customHeight="1" x14ac:dyDescent="0.2">
      <c r="A62" s="21">
        <f>Kontoplan!B52</f>
        <v>7401</v>
      </c>
      <c r="B62" s="21" t="str">
        <f>Kontoplan!C52</f>
        <v>Bot</v>
      </c>
      <c r="C62" s="22"/>
      <c r="D62" s="22"/>
      <c r="E62" s="31">
        <f t="shared" si="2"/>
        <v>0</v>
      </c>
      <c r="F62" s="22"/>
      <c r="G62" s="22"/>
      <c r="H62" s="22"/>
      <c r="I62" s="22"/>
      <c r="J62" s="22"/>
      <c r="K62" s="22"/>
      <c r="L62" s="22"/>
      <c r="M62" s="22"/>
      <c r="N62" s="22"/>
      <c r="O62" s="22"/>
      <c r="P62" s="22"/>
      <c r="Q62" s="22"/>
      <c r="R62" s="1"/>
      <c r="S62" s="39"/>
      <c r="T62" s="1"/>
      <c r="U62" s="1"/>
      <c r="V62" s="1"/>
      <c r="W62" s="1"/>
      <c r="X62" s="1"/>
      <c r="Y62" s="1"/>
      <c r="Z62" s="1"/>
    </row>
    <row r="63" spans="1:26" ht="15.75" customHeight="1" x14ac:dyDescent="0.2">
      <c r="A63" s="21">
        <f>Kontoplan!B53</f>
        <v>7410</v>
      </c>
      <c r="B63" s="21" t="str">
        <f>Kontoplan!C53</f>
        <v>Kontingent</v>
      </c>
      <c r="C63" s="22"/>
      <c r="D63" s="22"/>
      <c r="E63" s="31">
        <f t="shared" si="2"/>
        <v>0</v>
      </c>
      <c r="F63" s="22"/>
      <c r="G63" s="22"/>
      <c r="H63" s="22"/>
      <c r="I63" s="22"/>
      <c r="J63" s="22"/>
      <c r="K63" s="22"/>
      <c r="L63" s="22"/>
      <c r="M63" s="22"/>
      <c r="N63" s="22"/>
      <c r="O63" s="22"/>
      <c r="P63" s="22"/>
      <c r="Q63" s="22"/>
      <c r="R63" s="1"/>
      <c r="S63" s="39"/>
      <c r="T63" s="1"/>
      <c r="U63" s="1"/>
      <c r="V63" s="1"/>
      <c r="W63" s="1"/>
      <c r="X63" s="1"/>
      <c r="Y63" s="1"/>
      <c r="Z63" s="1"/>
    </row>
    <row r="64" spans="1:26" ht="15.75" customHeight="1" x14ac:dyDescent="0.2">
      <c r="A64" s="21">
        <f>Kontoplan!B54</f>
        <v>7430</v>
      </c>
      <c r="B64" s="21" t="str">
        <f>Kontoplan!C54</f>
        <v>Gave</v>
      </c>
      <c r="C64" s="22"/>
      <c r="D64" s="22"/>
      <c r="E64" s="31">
        <f t="shared" si="2"/>
        <v>0</v>
      </c>
      <c r="F64" s="22"/>
      <c r="G64" s="22"/>
      <c r="H64" s="22"/>
      <c r="I64" s="22"/>
      <c r="J64" s="22"/>
      <c r="K64" s="22"/>
      <c r="L64" s="22"/>
      <c r="M64" s="22"/>
      <c r="N64" s="22"/>
      <c r="O64" s="22"/>
      <c r="P64" s="22"/>
      <c r="Q64" s="22"/>
      <c r="R64" s="1"/>
      <c r="S64" s="39"/>
      <c r="T64" s="1"/>
      <c r="U64" s="1"/>
      <c r="V64" s="1"/>
      <c r="W64" s="1"/>
      <c r="X64" s="1"/>
      <c r="Y64" s="1"/>
      <c r="Z64" s="1"/>
    </row>
    <row r="65" spans="1:26" ht="15.75" customHeight="1" x14ac:dyDescent="0.2">
      <c r="A65" s="21">
        <f>Kontoplan!B55</f>
        <v>7500</v>
      </c>
      <c r="B65" s="21" t="str">
        <f>Kontoplan!C55</f>
        <v>Forsikringspremie</v>
      </c>
      <c r="C65" s="22"/>
      <c r="D65" s="22"/>
      <c r="E65" s="31">
        <f t="shared" si="2"/>
        <v>0</v>
      </c>
      <c r="F65" s="22"/>
      <c r="G65" s="22"/>
      <c r="H65" s="22"/>
      <c r="I65" s="22"/>
      <c r="J65" s="22"/>
      <c r="K65" s="22"/>
      <c r="L65" s="22"/>
      <c r="M65" s="22"/>
      <c r="N65" s="22"/>
      <c r="O65" s="22"/>
      <c r="P65" s="22"/>
      <c r="Q65" s="22"/>
      <c r="R65" s="1"/>
      <c r="S65" s="39"/>
      <c r="T65" s="1"/>
      <c r="U65" s="1"/>
      <c r="V65" s="1"/>
      <c r="W65" s="1"/>
      <c r="X65" s="1"/>
      <c r="Y65" s="1"/>
      <c r="Z65" s="1"/>
    </row>
    <row r="66" spans="1:26" ht="15.75" customHeight="1" x14ac:dyDescent="0.2">
      <c r="A66" s="21">
        <f>Kontoplan!B56</f>
        <v>7770</v>
      </c>
      <c r="B66" s="21" t="str">
        <f>Kontoplan!C56</f>
        <v>Bank og kortgebyr</v>
      </c>
      <c r="C66" s="22"/>
      <c r="D66" s="22"/>
      <c r="E66" s="31">
        <f t="shared" si="2"/>
        <v>0</v>
      </c>
      <c r="F66" s="22"/>
      <c r="G66" s="22"/>
      <c r="H66" s="22"/>
      <c r="I66" s="22"/>
      <c r="J66" s="22"/>
      <c r="K66" s="22"/>
      <c r="L66" s="22"/>
      <c r="M66" s="22"/>
      <c r="N66" s="22"/>
      <c r="O66" s="22"/>
      <c r="P66" s="22"/>
      <c r="Q66" s="22"/>
      <c r="R66" s="1"/>
      <c r="S66" s="39"/>
      <c r="T66" s="1"/>
      <c r="U66" s="1"/>
      <c r="V66" s="1"/>
      <c r="W66" s="1"/>
      <c r="X66" s="1"/>
      <c r="Y66" s="1"/>
      <c r="Z66" s="1"/>
    </row>
    <row r="67" spans="1:26" ht="15.75" customHeight="1" x14ac:dyDescent="0.2">
      <c r="A67" s="21">
        <f>Kontoplan!B57</f>
        <v>7791</v>
      </c>
      <c r="B67" s="21" t="str">
        <f>Kontoplan!C57</f>
        <v>Internstøtte grupper</v>
      </c>
      <c r="C67" s="22"/>
      <c r="D67" s="22"/>
      <c r="E67" s="31">
        <f t="shared" si="2"/>
        <v>0</v>
      </c>
      <c r="F67" s="22"/>
      <c r="G67" s="22"/>
      <c r="H67" s="22"/>
      <c r="I67" s="22"/>
      <c r="J67" s="22"/>
      <c r="K67" s="22"/>
      <c r="L67" s="22"/>
      <c r="M67" s="22"/>
      <c r="N67" s="22"/>
      <c r="O67" s="22"/>
      <c r="P67" s="22"/>
      <c r="Q67" s="22"/>
      <c r="R67" s="1"/>
      <c r="S67" s="39"/>
      <c r="T67" s="1"/>
      <c r="U67" s="1"/>
      <c r="V67" s="1"/>
      <c r="W67" s="1"/>
      <c r="X67" s="1"/>
      <c r="Y67" s="1"/>
      <c r="Z67" s="1"/>
    </row>
    <row r="68" spans="1:26" ht="15.75" customHeight="1" x14ac:dyDescent="0.2">
      <c r="A68" s="21">
        <f>Kontoplan!B58</f>
        <v>8050</v>
      </c>
      <c r="B68" s="21" t="str">
        <f>Kontoplan!C58</f>
        <v>Annen renteinntekt</v>
      </c>
      <c r="C68" s="22"/>
      <c r="D68" s="22"/>
      <c r="E68" s="31">
        <f t="shared" si="2"/>
        <v>0</v>
      </c>
      <c r="F68" s="22"/>
      <c r="G68" s="22"/>
      <c r="H68" s="22"/>
      <c r="I68" s="22"/>
      <c r="J68" s="22"/>
      <c r="K68" s="22"/>
      <c r="L68" s="22"/>
      <c r="M68" s="22"/>
      <c r="N68" s="22"/>
      <c r="O68" s="22"/>
      <c r="P68" s="22"/>
      <c r="Q68" s="22"/>
      <c r="R68" s="1"/>
      <c r="S68" s="39"/>
      <c r="T68" s="1"/>
      <c r="U68" s="1"/>
      <c r="V68" s="1"/>
      <c r="W68" s="1"/>
      <c r="X68" s="1"/>
      <c r="Y68" s="1"/>
      <c r="Z68" s="1"/>
    </row>
    <row r="69" spans="1:26" ht="15.75" customHeight="1" x14ac:dyDescent="0.2">
      <c r="A69" s="21">
        <f>Kontoplan!B59</f>
        <v>8150</v>
      </c>
      <c r="B69" s="21" t="str">
        <f>Kontoplan!C59</f>
        <v>Annen rentekostnad</v>
      </c>
      <c r="C69" s="22"/>
      <c r="D69" s="22"/>
      <c r="E69" s="31">
        <f t="shared" si="2"/>
        <v>0</v>
      </c>
      <c r="F69" s="22"/>
      <c r="G69" s="22"/>
      <c r="H69" s="22"/>
      <c r="I69" s="22"/>
      <c r="J69" s="22"/>
      <c r="K69" s="22"/>
      <c r="L69" s="22"/>
      <c r="M69" s="22"/>
      <c r="N69" s="22"/>
      <c r="O69" s="22"/>
      <c r="P69" s="22"/>
      <c r="Q69" s="22"/>
      <c r="R69" s="1"/>
      <c r="S69" s="39"/>
      <c r="T69" s="1"/>
      <c r="U69" s="1"/>
      <c r="V69" s="1"/>
      <c r="W69" s="1"/>
      <c r="X69" s="1"/>
      <c r="Y69" s="1"/>
      <c r="Z69" s="1"/>
    </row>
    <row r="70" spans="1:26" ht="15.75" customHeight="1" x14ac:dyDescent="0.2">
      <c r="A70" s="21">
        <f>Kontoplan!B60</f>
        <v>8170</v>
      </c>
      <c r="B70" s="21" t="str">
        <f>Kontoplan!C60</f>
        <v>Annen finanskostnad</v>
      </c>
      <c r="C70" s="22"/>
      <c r="D70" s="22"/>
      <c r="E70" s="31">
        <f t="shared" si="2"/>
        <v>0</v>
      </c>
      <c r="F70" s="22"/>
      <c r="G70" s="22"/>
      <c r="H70" s="22"/>
      <c r="I70" s="22"/>
      <c r="J70" s="22"/>
      <c r="K70" s="22"/>
      <c r="L70" s="22"/>
      <c r="M70" s="22"/>
      <c r="N70" s="22"/>
      <c r="O70" s="22"/>
      <c r="P70" s="22"/>
      <c r="Q70" s="22"/>
      <c r="R70" s="1"/>
      <c r="S70" s="39"/>
      <c r="T70" s="1"/>
      <c r="U70" s="1"/>
      <c r="V70" s="1"/>
      <c r="W70" s="1"/>
      <c r="X70" s="1"/>
      <c r="Y70" s="1"/>
      <c r="Z70" s="1"/>
    </row>
    <row r="71" spans="1:26" ht="15.75" customHeight="1" x14ac:dyDescent="0.2">
      <c r="A71" s="1"/>
      <c r="B71" s="1"/>
      <c r="C71" s="28"/>
      <c r="D71" s="28"/>
      <c r="E71" s="28"/>
      <c r="F71" s="28"/>
      <c r="G71" s="28"/>
      <c r="H71" s="28"/>
      <c r="I71" s="28"/>
      <c r="J71" s="28"/>
      <c r="K71" s="28"/>
      <c r="L71" s="28"/>
      <c r="M71" s="28"/>
      <c r="N71" s="28"/>
      <c r="O71" s="28"/>
      <c r="P71" s="28"/>
      <c r="Q71" s="28"/>
      <c r="R71" s="1"/>
      <c r="S71" s="1"/>
      <c r="T71" s="1"/>
      <c r="U71" s="1"/>
      <c r="V71" s="1"/>
      <c r="W71" s="1"/>
      <c r="X71" s="1"/>
      <c r="Y71" s="1"/>
      <c r="Z71" s="1"/>
    </row>
    <row r="72" spans="1:26" ht="15.75" customHeight="1" x14ac:dyDescent="0.2">
      <c r="A72" s="63" t="s">
        <v>172</v>
      </c>
      <c r="B72" s="61"/>
      <c r="C72" s="30">
        <f t="shared" ref="C72:Q72" si="3">SUM(C39:C71)</f>
        <v>0</v>
      </c>
      <c r="D72" s="30">
        <f t="shared" si="3"/>
        <v>0</v>
      </c>
      <c r="E72" s="31">
        <f t="shared" si="3"/>
        <v>322180</v>
      </c>
      <c r="F72" s="30">
        <f t="shared" si="3"/>
        <v>35375</v>
      </c>
      <c r="G72" s="30">
        <f t="shared" si="3"/>
        <v>0</v>
      </c>
      <c r="H72" s="30">
        <f t="shared" si="3"/>
        <v>93750</v>
      </c>
      <c r="I72" s="30">
        <f t="shared" si="3"/>
        <v>0</v>
      </c>
      <c r="J72" s="30">
        <f t="shared" si="3"/>
        <v>47800</v>
      </c>
      <c r="K72" s="30">
        <f t="shared" si="3"/>
        <v>25000</v>
      </c>
      <c r="L72" s="30">
        <f t="shared" si="3"/>
        <v>0</v>
      </c>
      <c r="M72" s="30">
        <f t="shared" si="3"/>
        <v>0</v>
      </c>
      <c r="N72" s="30">
        <f t="shared" si="3"/>
        <v>11180</v>
      </c>
      <c r="O72" s="30">
        <f t="shared" si="3"/>
        <v>52400</v>
      </c>
      <c r="P72" s="30">
        <f t="shared" si="3"/>
        <v>8000</v>
      </c>
      <c r="Q72" s="30">
        <f t="shared" si="3"/>
        <v>48675</v>
      </c>
      <c r="R72" s="1"/>
      <c r="S72" s="3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3" t="s">
        <v>173</v>
      </c>
      <c r="B74" s="61"/>
      <c r="C74" s="30">
        <f t="shared" ref="C74:Q74" si="4">C32+C72</f>
        <v>0</v>
      </c>
      <c r="D74" s="30">
        <f t="shared" si="4"/>
        <v>0</v>
      </c>
      <c r="E74" s="31">
        <f t="shared" si="4"/>
        <v>-31245</v>
      </c>
      <c r="F74" s="30">
        <f t="shared" si="4"/>
        <v>-54000</v>
      </c>
      <c r="G74" s="30">
        <f t="shared" si="4"/>
        <v>0</v>
      </c>
      <c r="H74" s="30">
        <f t="shared" si="4"/>
        <v>1400</v>
      </c>
      <c r="I74" s="30">
        <f t="shared" si="4"/>
        <v>0</v>
      </c>
      <c r="J74" s="30">
        <f t="shared" si="4"/>
        <v>3500</v>
      </c>
      <c r="K74" s="30">
        <f t="shared" si="4"/>
        <v>21000</v>
      </c>
      <c r="L74" s="30">
        <f t="shared" si="4"/>
        <v>0</v>
      </c>
      <c r="M74" s="30">
        <f t="shared" si="4"/>
        <v>0</v>
      </c>
      <c r="N74" s="30">
        <f t="shared" si="4"/>
        <v>6180</v>
      </c>
      <c r="O74" s="30">
        <f t="shared" si="4"/>
        <v>-40500</v>
      </c>
      <c r="P74" s="30">
        <f t="shared" si="4"/>
        <v>-5000</v>
      </c>
      <c r="Q74" s="30">
        <f t="shared" si="4"/>
        <v>36175</v>
      </c>
      <c r="R74" s="1"/>
      <c r="S74" s="3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workbookViewId="0"/>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176</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6"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7" t="s">
        <v>126</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8" t="str">
        <f ca="1">MID(CELL("filename",A1),FIND("]",CELL("filename",A1))+1,255)</f>
        <v>Dans</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5" t="s">
        <v>161</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9" t="s">
        <v>162</v>
      </c>
      <c r="B12" s="19" t="s">
        <v>163</v>
      </c>
      <c r="C12" s="19" t="s">
        <v>164</v>
      </c>
      <c r="D12" s="19" t="s">
        <v>165</v>
      </c>
      <c r="E12" s="20" t="s">
        <v>166</v>
      </c>
      <c r="F12" s="19" t="s">
        <v>177</v>
      </c>
      <c r="G12" s="19" t="s">
        <v>178</v>
      </c>
      <c r="H12" s="19" t="s">
        <v>179</v>
      </c>
      <c r="I12" s="19" t="s">
        <v>180</v>
      </c>
      <c r="J12" s="19" t="s">
        <v>181</v>
      </c>
      <c r="K12" s="19" t="s">
        <v>182</v>
      </c>
      <c r="L12" s="19" t="s">
        <v>183</v>
      </c>
      <c r="M12" s="19" t="s">
        <v>184</v>
      </c>
      <c r="N12" s="19" t="s">
        <v>185</v>
      </c>
      <c r="O12" s="19" t="s">
        <v>186</v>
      </c>
      <c r="P12" s="19" t="s">
        <v>187</v>
      </c>
      <c r="Q12" s="19" t="s">
        <v>188</v>
      </c>
      <c r="R12" s="38"/>
      <c r="S12" s="19" t="s">
        <v>189</v>
      </c>
      <c r="T12" s="1"/>
      <c r="U12" s="1"/>
      <c r="V12" s="1"/>
      <c r="W12" s="1"/>
      <c r="X12" s="1"/>
      <c r="Y12" s="1"/>
      <c r="Z12" s="1"/>
    </row>
    <row r="13" spans="1:26" ht="15.75" customHeight="1" x14ac:dyDescent="0.2">
      <c r="A13" s="21">
        <f>Kontoplan!B11</f>
        <v>3000</v>
      </c>
      <c r="B13" s="21" t="str">
        <f>Kontoplan!C11</f>
        <v>Salgsinntekter, avgiftspliktig</v>
      </c>
      <c r="C13" s="22"/>
      <c r="D13" s="22"/>
      <c r="E13" s="31">
        <f t="shared" ref="E13:E30" si="0">SUM(F13:Q13)</f>
        <v>0</v>
      </c>
      <c r="F13" s="22"/>
      <c r="G13" s="22"/>
      <c r="H13" s="22"/>
      <c r="I13" s="22"/>
      <c r="J13" s="22"/>
      <c r="K13" s="22"/>
      <c r="L13" s="22"/>
      <c r="M13" s="22"/>
      <c r="N13" s="22"/>
      <c r="O13" s="22"/>
      <c r="P13" s="22"/>
      <c r="Q13" s="22"/>
      <c r="R13" s="1"/>
      <c r="S13" s="39"/>
      <c r="T13" s="1"/>
      <c r="U13" s="1"/>
      <c r="V13" s="1"/>
      <c r="W13" s="1"/>
      <c r="X13" s="1"/>
      <c r="Y13" s="1"/>
      <c r="Z13" s="1"/>
    </row>
    <row r="14" spans="1:26" ht="15.75" customHeight="1" x14ac:dyDescent="0.2">
      <c r="A14" s="21">
        <f>Kontoplan!B12</f>
        <v>3009</v>
      </c>
      <c r="B14" s="21" t="str">
        <f>Kontoplan!C12</f>
        <v>Sponsorinntekt</v>
      </c>
      <c r="C14" s="22"/>
      <c r="D14" s="22"/>
      <c r="E14" s="31">
        <f t="shared" si="0"/>
        <v>0</v>
      </c>
      <c r="F14" s="22"/>
      <c r="G14" s="22"/>
      <c r="H14" s="22"/>
      <c r="I14" s="22"/>
      <c r="J14" s="22"/>
      <c r="K14" s="22"/>
      <c r="L14" s="22"/>
      <c r="M14" s="22"/>
      <c r="N14" s="22"/>
      <c r="O14" s="22"/>
      <c r="P14" s="22"/>
      <c r="Q14" s="22"/>
      <c r="R14" s="1"/>
      <c r="S14" s="39"/>
      <c r="T14" s="1"/>
      <c r="U14" s="1"/>
      <c r="V14" s="1"/>
      <c r="W14" s="1"/>
      <c r="X14" s="1"/>
      <c r="Y14" s="1"/>
      <c r="Z14" s="1"/>
    </row>
    <row r="15" spans="1:26" ht="15.75" customHeight="1" x14ac:dyDescent="0.2">
      <c r="A15" s="21">
        <f>Kontoplan!B13</f>
        <v>3100</v>
      </c>
      <c r="B15" s="21" t="str">
        <f>Kontoplan!C13</f>
        <v>Salgsinntekter, avgiftsfri</v>
      </c>
      <c r="C15" s="22"/>
      <c r="D15" s="22"/>
      <c r="E15" s="31">
        <f t="shared" si="0"/>
        <v>0</v>
      </c>
      <c r="F15" s="22"/>
      <c r="G15" s="22"/>
      <c r="H15" s="22"/>
      <c r="I15" s="22"/>
      <c r="J15" s="22"/>
      <c r="K15" s="22"/>
      <c r="L15" s="22"/>
      <c r="M15" s="22"/>
      <c r="N15" s="22"/>
      <c r="O15" s="22"/>
      <c r="P15" s="22"/>
      <c r="Q15" s="22"/>
      <c r="R15" s="1"/>
      <c r="S15" s="39"/>
      <c r="T15" s="1"/>
      <c r="U15" s="1"/>
      <c r="V15" s="1"/>
      <c r="W15" s="1"/>
      <c r="X15" s="1"/>
      <c r="Y15" s="1"/>
      <c r="Z15" s="1"/>
    </row>
    <row r="16" spans="1:26" ht="15.75" customHeight="1" x14ac:dyDescent="0.2">
      <c r="A16" s="21">
        <f>Kontoplan!B14</f>
        <v>3101</v>
      </c>
      <c r="B16" s="21" t="str">
        <f>Kontoplan!C14</f>
        <v>Dugnad</v>
      </c>
      <c r="C16" s="22"/>
      <c r="D16" s="22"/>
      <c r="E16" s="31">
        <f t="shared" si="0"/>
        <v>0</v>
      </c>
      <c r="F16" s="22"/>
      <c r="G16" s="22"/>
      <c r="H16" s="22"/>
      <c r="I16" s="22"/>
      <c r="J16" s="22"/>
      <c r="K16" s="22"/>
      <c r="L16" s="22"/>
      <c r="M16" s="22"/>
      <c r="N16" s="22"/>
      <c r="O16" s="22"/>
      <c r="P16" s="22"/>
      <c r="Q16" s="22"/>
      <c r="R16" s="1"/>
      <c r="S16" s="39"/>
      <c r="T16" s="1"/>
      <c r="U16" s="1"/>
      <c r="V16" s="1"/>
      <c r="W16" s="1"/>
      <c r="X16" s="1"/>
      <c r="Y16" s="1"/>
      <c r="Z16" s="1"/>
    </row>
    <row r="17" spans="1:26" ht="15.75" customHeight="1" x14ac:dyDescent="0.2">
      <c r="A17" s="21">
        <f>Kontoplan!B15</f>
        <v>3410</v>
      </c>
      <c r="B17" s="21" t="str">
        <f>Kontoplan!C15</f>
        <v>Tilskudd fra Oslo Kommune</v>
      </c>
      <c r="C17" s="22"/>
      <c r="D17" s="22"/>
      <c r="E17" s="31">
        <f t="shared" si="0"/>
        <v>0</v>
      </c>
      <c r="F17" s="22"/>
      <c r="G17" s="22"/>
      <c r="H17" s="22"/>
      <c r="I17" s="22"/>
      <c r="J17" s="22"/>
      <c r="K17" s="22"/>
      <c r="L17" s="22"/>
      <c r="M17" s="22"/>
      <c r="N17" s="22"/>
      <c r="O17" s="22"/>
      <c r="P17" s="22"/>
      <c r="Q17" s="22"/>
      <c r="R17" s="1"/>
      <c r="S17" s="39"/>
      <c r="T17" s="1"/>
      <c r="U17" s="1"/>
      <c r="V17" s="1"/>
      <c r="W17" s="1"/>
      <c r="X17" s="1"/>
      <c r="Y17" s="1"/>
      <c r="Z17" s="1"/>
    </row>
    <row r="18" spans="1:26" ht="15.75" customHeight="1" x14ac:dyDescent="0.2">
      <c r="A18" s="21">
        <f>Kontoplan!B16</f>
        <v>3420</v>
      </c>
      <c r="B18" s="21" t="str">
        <f>Kontoplan!C16</f>
        <v>Momskompensasjon</v>
      </c>
      <c r="C18" s="22"/>
      <c r="D18" s="22"/>
      <c r="E18" s="31">
        <f t="shared" si="0"/>
        <v>0</v>
      </c>
      <c r="F18" s="22"/>
      <c r="G18" s="22"/>
      <c r="H18" s="22"/>
      <c r="I18" s="22"/>
      <c r="J18" s="22"/>
      <c r="K18" s="22"/>
      <c r="L18" s="22"/>
      <c r="M18" s="22"/>
      <c r="N18" s="22"/>
      <c r="O18" s="22"/>
      <c r="P18" s="22"/>
      <c r="Q18" s="22"/>
      <c r="R18" s="1"/>
      <c r="S18" s="39"/>
      <c r="T18" s="1"/>
      <c r="U18" s="1"/>
      <c r="V18" s="1"/>
      <c r="W18" s="1"/>
      <c r="X18" s="1"/>
      <c r="Y18" s="1"/>
      <c r="Z18" s="1"/>
    </row>
    <row r="19" spans="1:26" ht="15.75" customHeight="1" x14ac:dyDescent="0.2">
      <c r="A19" s="21">
        <f>Kontoplan!B17</f>
        <v>3430</v>
      </c>
      <c r="B19" s="21" t="str">
        <f>Kontoplan!C17</f>
        <v>Grasrotandelen Norsk Tipping</v>
      </c>
      <c r="C19" s="22"/>
      <c r="D19" s="22"/>
      <c r="E19" s="31">
        <f t="shared" si="0"/>
        <v>0</v>
      </c>
      <c r="F19" s="22"/>
      <c r="G19" s="22"/>
      <c r="H19" s="22"/>
      <c r="I19" s="22"/>
      <c r="J19" s="22"/>
      <c r="K19" s="22"/>
      <c r="L19" s="22"/>
      <c r="M19" s="22"/>
      <c r="N19" s="22"/>
      <c r="O19" s="22"/>
      <c r="P19" s="22"/>
      <c r="Q19" s="22"/>
      <c r="R19" s="1"/>
      <c r="S19" s="39"/>
      <c r="T19" s="1"/>
      <c r="U19" s="1"/>
      <c r="V19" s="1"/>
      <c r="W19" s="1"/>
      <c r="X19" s="1"/>
      <c r="Y19" s="1"/>
      <c r="Z19" s="1"/>
    </row>
    <row r="20" spans="1:26" ht="15.75" customHeight="1" x14ac:dyDescent="0.2">
      <c r="A20" s="21">
        <f>Kontoplan!B18</f>
        <v>3900</v>
      </c>
      <c r="B20" s="21" t="str">
        <f>Kontoplan!C18</f>
        <v>Annen driftsrelatert inntekt</v>
      </c>
      <c r="C20" s="22"/>
      <c r="D20" s="22"/>
      <c r="E20" s="31">
        <f t="shared" si="0"/>
        <v>0</v>
      </c>
      <c r="F20" s="22"/>
      <c r="G20" s="22"/>
      <c r="H20" s="22"/>
      <c r="I20" s="22"/>
      <c r="J20" s="22"/>
      <c r="K20" s="22"/>
      <c r="L20" s="22"/>
      <c r="M20" s="22"/>
      <c r="N20" s="22"/>
      <c r="O20" s="22"/>
      <c r="P20" s="22"/>
      <c r="Q20" s="22"/>
      <c r="R20" s="1"/>
      <c r="S20" s="39"/>
      <c r="T20" s="1"/>
      <c r="U20" s="1"/>
      <c r="V20" s="1"/>
      <c r="W20" s="1"/>
      <c r="X20" s="1"/>
      <c r="Y20" s="1"/>
      <c r="Z20" s="1"/>
    </row>
    <row r="21" spans="1:26" ht="15.75" customHeight="1" x14ac:dyDescent="0.2">
      <c r="A21" s="21">
        <f>Kontoplan!B19</f>
        <v>3901</v>
      </c>
      <c r="B21" s="21" t="str">
        <f>Kontoplan!C19</f>
        <v>Internstøtte BI Athletics</v>
      </c>
      <c r="C21" s="22"/>
      <c r="D21" s="22"/>
      <c r="E21" s="31">
        <f t="shared" si="0"/>
        <v>0</v>
      </c>
      <c r="F21" s="22"/>
      <c r="G21" s="22"/>
      <c r="H21" s="22"/>
      <c r="I21" s="22"/>
      <c r="J21" s="22"/>
      <c r="K21" s="22"/>
      <c r="L21" s="22"/>
      <c r="M21" s="22"/>
      <c r="N21" s="22"/>
      <c r="O21" s="22"/>
      <c r="P21" s="22"/>
      <c r="Q21" s="22"/>
      <c r="R21" s="1"/>
      <c r="S21" s="39"/>
      <c r="T21" s="1"/>
      <c r="U21" s="1"/>
      <c r="V21" s="1"/>
      <c r="W21" s="1"/>
      <c r="X21" s="1"/>
      <c r="Y21" s="1"/>
      <c r="Z21" s="1"/>
    </row>
    <row r="22" spans="1:26" ht="15.75" customHeight="1" x14ac:dyDescent="0.2">
      <c r="A22" s="21">
        <f>Kontoplan!B20</f>
        <v>3920</v>
      </c>
      <c r="B22" s="21" t="str">
        <f>Kontoplan!C20</f>
        <v>Medlemskontingent</v>
      </c>
      <c r="C22" s="22"/>
      <c r="D22" s="22"/>
      <c r="E22" s="31">
        <f t="shared" si="0"/>
        <v>0</v>
      </c>
      <c r="F22" s="22"/>
      <c r="G22" s="22"/>
      <c r="H22" s="22"/>
      <c r="I22" s="22"/>
      <c r="J22" s="22"/>
      <c r="K22" s="22"/>
      <c r="L22" s="22"/>
      <c r="M22" s="22"/>
      <c r="N22" s="22"/>
      <c r="O22" s="22"/>
      <c r="P22" s="22"/>
      <c r="Q22" s="22"/>
      <c r="R22" s="1"/>
      <c r="S22" s="39"/>
      <c r="T22" s="1"/>
      <c r="U22" s="1"/>
      <c r="V22" s="1"/>
      <c r="W22" s="1"/>
      <c r="X22" s="1"/>
      <c r="Y22" s="1"/>
      <c r="Z22" s="1"/>
    </row>
    <row r="23" spans="1:26" ht="15.75" customHeight="1" x14ac:dyDescent="0.2">
      <c r="A23" s="21">
        <f>Kontoplan!B21</f>
        <v>3921</v>
      </c>
      <c r="B23" s="21" t="str">
        <f>Kontoplan!C21</f>
        <v>Gruppeavgift</v>
      </c>
      <c r="C23" s="22"/>
      <c r="D23" s="22"/>
      <c r="E23" s="31">
        <f t="shared" si="0"/>
        <v>0</v>
      </c>
      <c r="F23" s="22"/>
      <c r="G23" s="22"/>
      <c r="H23" s="22"/>
      <c r="I23" s="22"/>
      <c r="J23" s="22"/>
      <c r="K23" s="22"/>
      <c r="L23" s="22"/>
      <c r="M23" s="22"/>
      <c r="N23" s="22"/>
      <c r="O23" s="22"/>
      <c r="P23" s="22"/>
      <c r="Q23" s="22"/>
      <c r="R23" s="1"/>
      <c r="S23" s="39"/>
      <c r="T23" s="1"/>
      <c r="U23" s="1"/>
      <c r="V23" s="1"/>
      <c r="W23" s="1"/>
      <c r="X23" s="1"/>
      <c r="Y23" s="1"/>
      <c r="Z23" s="1"/>
    </row>
    <row r="24" spans="1:26" ht="15.75" customHeight="1" x14ac:dyDescent="0.2">
      <c r="A24" s="21">
        <f>Kontoplan!B22</f>
        <v>3930</v>
      </c>
      <c r="B24" s="21" t="str">
        <f>Kontoplan!C22</f>
        <v>Treningsavgift</v>
      </c>
      <c r="C24" s="22"/>
      <c r="D24" s="22"/>
      <c r="E24" s="31">
        <f t="shared" si="0"/>
        <v>0</v>
      </c>
      <c r="F24" s="22"/>
      <c r="G24" s="22"/>
      <c r="H24" s="22"/>
      <c r="I24" s="22"/>
      <c r="J24" s="22"/>
      <c r="K24" s="22"/>
      <c r="L24" s="22"/>
      <c r="M24" s="22"/>
      <c r="N24" s="22"/>
      <c r="O24" s="22"/>
      <c r="P24" s="22"/>
      <c r="Q24" s="22"/>
      <c r="R24" s="1"/>
      <c r="S24" s="39"/>
      <c r="T24" s="1"/>
      <c r="U24" s="1"/>
      <c r="V24" s="1"/>
      <c r="W24" s="1"/>
      <c r="X24" s="1"/>
      <c r="Y24" s="1"/>
      <c r="Z24" s="1"/>
    </row>
    <row r="25" spans="1:26" ht="15.75" customHeight="1" x14ac:dyDescent="0.2">
      <c r="A25" s="21">
        <f>Kontoplan!B23</f>
        <v>3990</v>
      </c>
      <c r="B25" s="21" t="str">
        <f>Kontoplan!C23</f>
        <v>Kontingent fra BI-studenter</v>
      </c>
      <c r="C25" s="22"/>
      <c r="D25" s="22"/>
      <c r="E25" s="31">
        <f t="shared" si="0"/>
        <v>0</v>
      </c>
      <c r="F25" s="22"/>
      <c r="G25" s="22"/>
      <c r="H25" s="22"/>
      <c r="I25" s="22"/>
      <c r="J25" s="22"/>
      <c r="K25" s="22"/>
      <c r="L25" s="22"/>
      <c r="M25" s="22"/>
      <c r="N25" s="22"/>
      <c r="O25" s="22"/>
      <c r="P25" s="22"/>
      <c r="Q25" s="22"/>
      <c r="R25" s="1"/>
      <c r="S25" s="39"/>
      <c r="T25" s="1"/>
      <c r="U25" s="1"/>
      <c r="V25" s="1"/>
      <c r="W25" s="1"/>
      <c r="X25" s="1"/>
      <c r="Y25" s="1"/>
      <c r="Z25" s="1"/>
    </row>
    <row r="26" spans="1:26" ht="15.75" customHeight="1" x14ac:dyDescent="0.2">
      <c r="A26" s="21">
        <f>Kontoplan!B24</f>
        <v>3991</v>
      </c>
      <c r="B26" s="21" t="str">
        <f>Kontoplan!C24</f>
        <v>Støtte fra BISO</v>
      </c>
      <c r="C26" s="22"/>
      <c r="D26" s="22"/>
      <c r="E26" s="31">
        <f t="shared" si="0"/>
        <v>0</v>
      </c>
      <c r="F26" s="22"/>
      <c r="G26" s="22"/>
      <c r="H26" s="22"/>
      <c r="I26" s="22"/>
      <c r="J26" s="22"/>
      <c r="K26" s="22"/>
      <c r="L26" s="22"/>
      <c r="M26" s="22"/>
      <c r="N26" s="22"/>
      <c r="O26" s="22"/>
      <c r="P26" s="22"/>
      <c r="Q26" s="22"/>
      <c r="R26" s="1"/>
      <c r="S26" s="39"/>
      <c r="T26" s="1"/>
      <c r="U26" s="1"/>
      <c r="V26" s="1"/>
      <c r="W26" s="1"/>
      <c r="X26" s="1"/>
      <c r="Y26" s="1"/>
      <c r="Z26" s="1"/>
    </row>
    <row r="27" spans="1:26" ht="15.75" customHeight="1" x14ac:dyDescent="0.2">
      <c r="A27" s="21">
        <f>Kontoplan!B25</f>
        <v>3992</v>
      </c>
      <c r="B27" s="21" t="str">
        <f>Kontoplan!C25</f>
        <v>Støtte fra BI</v>
      </c>
      <c r="C27" s="22"/>
      <c r="D27" s="22"/>
      <c r="E27" s="31">
        <f t="shared" si="0"/>
        <v>0</v>
      </c>
      <c r="F27" s="22"/>
      <c r="G27" s="22"/>
      <c r="H27" s="22"/>
      <c r="I27" s="22"/>
      <c r="J27" s="22"/>
      <c r="K27" s="22"/>
      <c r="L27" s="22"/>
      <c r="M27" s="22"/>
      <c r="N27" s="22"/>
      <c r="O27" s="22"/>
      <c r="P27" s="22"/>
      <c r="Q27" s="22"/>
      <c r="R27" s="1"/>
      <c r="S27" s="39"/>
      <c r="T27" s="1"/>
      <c r="U27" s="1"/>
      <c r="V27" s="1"/>
      <c r="W27" s="1"/>
      <c r="X27" s="1"/>
      <c r="Y27" s="1"/>
      <c r="Z27" s="1"/>
    </row>
    <row r="28" spans="1:26" ht="15.75" customHeight="1" x14ac:dyDescent="0.2">
      <c r="A28" s="21">
        <f>Kontoplan!B26</f>
        <v>3993</v>
      </c>
      <c r="B28" s="21" t="str">
        <f>Kontoplan!C26</f>
        <v>Støtte fra Velferdstinget</v>
      </c>
      <c r="C28" s="22"/>
      <c r="D28" s="22"/>
      <c r="E28" s="31">
        <f t="shared" si="0"/>
        <v>0</v>
      </c>
      <c r="F28" s="22"/>
      <c r="G28" s="22"/>
      <c r="H28" s="22"/>
      <c r="I28" s="22"/>
      <c r="J28" s="22"/>
      <c r="K28" s="22"/>
      <c r="L28" s="22"/>
      <c r="M28" s="22"/>
      <c r="N28" s="22"/>
      <c r="O28" s="22"/>
      <c r="P28" s="22"/>
      <c r="Q28" s="22"/>
      <c r="R28" s="1"/>
      <c r="S28" s="39"/>
      <c r="T28" s="1"/>
      <c r="U28" s="1"/>
      <c r="V28" s="1"/>
      <c r="W28" s="1"/>
      <c r="X28" s="1"/>
      <c r="Y28" s="1"/>
      <c r="Z28" s="1"/>
    </row>
    <row r="29" spans="1:26" ht="15.75" customHeight="1" x14ac:dyDescent="0.2">
      <c r="A29" s="21">
        <f>Kontoplan!B27</f>
        <v>3994</v>
      </c>
      <c r="B29" s="21" t="str">
        <f>Kontoplan!C27</f>
        <v>Støtte fra NSI</v>
      </c>
      <c r="C29" s="22"/>
      <c r="D29" s="22"/>
      <c r="E29" s="31">
        <f t="shared" si="0"/>
        <v>0</v>
      </c>
      <c r="F29" s="22"/>
      <c r="G29" s="22"/>
      <c r="H29" s="22"/>
      <c r="I29" s="22"/>
      <c r="J29" s="22"/>
      <c r="K29" s="22"/>
      <c r="L29" s="22"/>
      <c r="M29" s="22"/>
      <c r="N29" s="22"/>
      <c r="O29" s="22"/>
      <c r="P29" s="22"/>
      <c r="Q29" s="22"/>
      <c r="R29" s="1"/>
      <c r="S29" s="39"/>
      <c r="T29" s="1"/>
      <c r="U29" s="1"/>
      <c r="V29" s="1"/>
      <c r="W29" s="1"/>
      <c r="X29" s="1"/>
      <c r="Y29" s="1"/>
      <c r="Z29" s="1"/>
    </row>
    <row r="30" spans="1:26" ht="15.75" customHeight="1" x14ac:dyDescent="0.2">
      <c r="A30" s="21">
        <f>Kontoplan!B28</f>
        <v>3995</v>
      </c>
      <c r="B30" s="21" t="str">
        <f>Kontoplan!C28</f>
        <v>Annen støtte</v>
      </c>
      <c r="C30" s="22"/>
      <c r="D30" s="22"/>
      <c r="E30" s="31">
        <f t="shared" si="0"/>
        <v>0</v>
      </c>
      <c r="F30" s="22"/>
      <c r="G30" s="22"/>
      <c r="H30" s="22"/>
      <c r="I30" s="22"/>
      <c r="J30" s="22"/>
      <c r="K30" s="22"/>
      <c r="L30" s="22"/>
      <c r="M30" s="22"/>
      <c r="N30" s="22"/>
      <c r="O30" s="22"/>
      <c r="P30" s="22"/>
      <c r="Q30" s="22"/>
      <c r="R30" s="1"/>
      <c r="S30" s="39"/>
      <c r="T30" s="1"/>
      <c r="U30" s="1"/>
      <c r="V30" s="1"/>
      <c r="W30" s="1"/>
      <c r="X30" s="1"/>
      <c r="Y30" s="1"/>
      <c r="Z30" s="1"/>
    </row>
    <row r="31" spans="1:26" ht="15.75" customHeight="1" x14ac:dyDescent="0.2">
      <c r="A31" s="1"/>
      <c r="B31" s="1"/>
      <c r="C31" s="28"/>
      <c r="D31" s="28"/>
      <c r="E31" s="28"/>
      <c r="F31" s="28"/>
      <c r="G31" s="28"/>
      <c r="H31" s="28"/>
      <c r="I31" s="28"/>
      <c r="J31" s="28"/>
      <c r="K31" s="28"/>
      <c r="L31" s="28"/>
      <c r="M31" s="28"/>
      <c r="N31" s="28"/>
      <c r="O31" s="28"/>
      <c r="P31" s="28"/>
      <c r="Q31" s="28"/>
      <c r="R31" s="1"/>
      <c r="S31" s="1"/>
      <c r="T31" s="1"/>
      <c r="U31" s="1"/>
      <c r="V31" s="1"/>
      <c r="W31" s="1"/>
      <c r="X31" s="1"/>
      <c r="Y31" s="1"/>
      <c r="Z31" s="1"/>
    </row>
    <row r="32" spans="1:26" ht="15.75" customHeight="1" x14ac:dyDescent="0.2">
      <c r="A32" s="63" t="s">
        <v>170</v>
      </c>
      <c r="B32" s="61"/>
      <c r="C32" s="30">
        <f t="shared" ref="C32:Q32" si="1">SUM(C13:C31)</f>
        <v>0</v>
      </c>
      <c r="D32" s="30">
        <f t="shared" si="1"/>
        <v>0</v>
      </c>
      <c r="E32" s="31">
        <f t="shared" si="1"/>
        <v>0</v>
      </c>
      <c r="F32" s="30">
        <f t="shared" si="1"/>
        <v>0</v>
      </c>
      <c r="G32" s="30">
        <f t="shared" si="1"/>
        <v>0</v>
      </c>
      <c r="H32" s="30">
        <f t="shared" si="1"/>
        <v>0</v>
      </c>
      <c r="I32" s="30">
        <f t="shared" si="1"/>
        <v>0</v>
      </c>
      <c r="J32" s="30">
        <f t="shared" si="1"/>
        <v>0</v>
      </c>
      <c r="K32" s="30">
        <f t="shared" si="1"/>
        <v>0</v>
      </c>
      <c r="L32" s="30">
        <f t="shared" si="1"/>
        <v>0</v>
      </c>
      <c r="M32" s="30">
        <f t="shared" si="1"/>
        <v>0</v>
      </c>
      <c r="N32" s="30">
        <f t="shared" si="1"/>
        <v>0</v>
      </c>
      <c r="O32" s="30">
        <f t="shared" si="1"/>
        <v>0</v>
      </c>
      <c r="P32" s="30">
        <f t="shared" si="1"/>
        <v>0</v>
      </c>
      <c r="Q32" s="30">
        <f t="shared" si="1"/>
        <v>0</v>
      </c>
      <c r="R32" s="1"/>
      <c r="S32" s="3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5" t="s">
        <v>171</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9" t="s">
        <v>162</v>
      </c>
      <c r="B38" s="19" t="s">
        <v>163</v>
      </c>
      <c r="C38" s="19" t="s">
        <v>164</v>
      </c>
      <c r="D38" s="19" t="s">
        <v>165</v>
      </c>
      <c r="E38" s="20" t="s">
        <v>166</v>
      </c>
      <c r="F38" s="19" t="s">
        <v>177</v>
      </c>
      <c r="G38" s="19" t="s">
        <v>178</v>
      </c>
      <c r="H38" s="19" t="s">
        <v>179</v>
      </c>
      <c r="I38" s="19" t="s">
        <v>180</v>
      </c>
      <c r="J38" s="19" t="s">
        <v>181</v>
      </c>
      <c r="K38" s="19" t="s">
        <v>182</v>
      </c>
      <c r="L38" s="19" t="s">
        <v>183</v>
      </c>
      <c r="M38" s="19" t="s">
        <v>184</v>
      </c>
      <c r="N38" s="19" t="s">
        <v>185</v>
      </c>
      <c r="O38" s="19" t="s">
        <v>186</v>
      </c>
      <c r="P38" s="19" t="s">
        <v>187</v>
      </c>
      <c r="Q38" s="19" t="s">
        <v>188</v>
      </c>
      <c r="R38" s="38"/>
      <c r="S38" s="19" t="s">
        <v>189</v>
      </c>
      <c r="T38" s="1"/>
      <c r="U38" s="1"/>
      <c r="V38" s="1"/>
      <c r="W38" s="1"/>
      <c r="X38" s="1"/>
      <c r="Y38" s="1"/>
      <c r="Z38" s="1"/>
    </row>
    <row r="39" spans="1:26" ht="15.75" customHeight="1" x14ac:dyDescent="0.2">
      <c r="A39" s="21">
        <f>Kontoplan!B29</f>
        <v>5910</v>
      </c>
      <c r="B39" s="21" t="str">
        <f>Kontoplan!C29</f>
        <v>Lunsjkort</v>
      </c>
      <c r="C39" s="22"/>
      <c r="D39" s="22"/>
      <c r="E39" s="31">
        <f t="shared" ref="E39:E70" si="2">SUM(F39:Q39)</f>
        <v>0</v>
      </c>
      <c r="F39" s="22"/>
      <c r="G39" s="22"/>
      <c r="H39" s="22"/>
      <c r="I39" s="22"/>
      <c r="J39" s="22"/>
      <c r="K39" s="22"/>
      <c r="L39" s="22"/>
      <c r="M39" s="22"/>
      <c r="N39" s="22"/>
      <c r="O39" s="22"/>
      <c r="P39" s="22"/>
      <c r="Q39" s="22"/>
      <c r="R39" s="1"/>
      <c r="S39" s="39"/>
      <c r="T39" s="1"/>
      <c r="U39" s="1"/>
      <c r="V39" s="1"/>
      <c r="W39" s="1"/>
      <c r="X39" s="1"/>
      <c r="Y39" s="1"/>
      <c r="Z39" s="1"/>
    </row>
    <row r="40" spans="1:26" ht="15.75" customHeight="1" x14ac:dyDescent="0.2">
      <c r="A40" s="21">
        <f>Kontoplan!B30</f>
        <v>5995</v>
      </c>
      <c r="B40" s="21" t="str">
        <f>Kontoplan!C30</f>
        <v>Styrekostnader</v>
      </c>
      <c r="C40" s="22"/>
      <c r="D40" s="22"/>
      <c r="E40" s="31">
        <f t="shared" si="2"/>
        <v>0</v>
      </c>
      <c r="F40" s="22"/>
      <c r="G40" s="22"/>
      <c r="H40" s="22"/>
      <c r="I40" s="22"/>
      <c r="J40" s="22"/>
      <c r="K40" s="22"/>
      <c r="L40" s="22"/>
      <c r="M40" s="22"/>
      <c r="N40" s="22"/>
      <c r="O40" s="22"/>
      <c r="P40" s="22"/>
      <c r="Q40" s="22"/>
      <c r="R40" s="1"/>
      <c r="S40" s="39"/>
      <c r="T40" s="1"/>
      <c r="U40" s="1"/>
      <c r="V40" s="1"/>
      <c r="W40" s="1"/>
      <c r="X40" s="1"/>
      <c r="Y40" s="1"/>
      <c r="Z40" s="1"/>
    </row>
    <row r="41" spans="1:26" ht="15.75" customHeight="1" x14ac:dyDescent="0.2">
      <c r="A41" s="21">
        <f>Kontoplan!B31</f>
        <v>6480</v>
      </c>
      <c r="B41" s="21" t="str">
        <f>Kontoplan!C31</f>
        <v>Leiekostnad idrett</v>
      </c>
      <c r="C41" s="22"/>
      <c r="D41" s="22"/>
      <c r="E41" s="31">
        <f t="shared" si="2"/>
        <v>0</v>
      </c>
      <c r="F41" s="22"/>
      <c r="G41" s="22"/>
      <c r="H41" s="22"/>
      <c r="I41" s="22"/>
      <c r="J41" s="22"/>
      <c r="K41" s="22"/>
      <c r="L41" s="22"/>
      <c r="M41" s="22"/>
      <c r="N41" s="22"/>
      <c r="O41" s="22"/>
      <c r="P41" s="22"/>
      <c r="Q41" s="22"/>
      <c r="R41" s="1"/>
      <c r="S41" s="39"/>
      <c r="T41" s="1"/>
      <c r="U41" s="1"/>
      <c r="V41" s="1"/>
      <c r="W41" s="1"/>
      <c r="X41" s="1"/>
      <c r="Y41" s="1"/>
      <c r="Z41" s="1"/>
    </row>
    <row r="42" spans="1:26" ht="15.75" customHeight="1" x14ac:dyDescent="0.2">
      <c r="A42" s="21">
        <f>Kontoplan!B32</f>
        <v>6490</v>
      </c>
      <c r="B42" s="21" t="str">
        <f>Kontoplan!C32</f>
        <v>Leiekostnad annen</v>
      </c>
      <c r="C42" s="22"/>
      <c r="D42" s="22"/>
      <c r="E42" s="31">
        <f t="shared" si="2"/>
        <v>0</v>
      </c>
      <c r="F42" s="22"/>
      <c r="G42" s="22"/>
      <c r="H42" s="22"/>
      <c r="I42" s="22"/>
      <c r="J42" s="22"/>
      <c r="K42" s="22"/>
      <c r="L42" s="22"/>
      <c r="M42" s="22"/>
      <c r="N42" s="22"/>
      <c r="O42" s="22"/>
      <c r="P42" s="22"/>
      <c r="Q42" s="22"/>
      <c r="R42" s="1"/>
      <c r="S42" s="39"/>
      <c r="T42" s="1"/>
      <c r="U42" s="1"/>
      <c r="V42" s="1"/>
      <c r="W42" s="1"/>
      <c r="X42" s="1"/>
      <c r="Y42" s="1"/>
      <c r="Z42" s="1"/>
    </row>
    <row r="43" spans="1:26" ht="15.75" customHeight="1" x14ac:dyDescent="0.2">
      <c r="A43" s="21">
        <f>Kontoplan!B33</f>
        <v>6540</v>
      </c>
      <c r="B43" s="21" t="str">
        <f>Kontoplan!C33</f>
        <v>Idrettsutstyr</v>
      </c>
      <c r="C43" s="22"/>
      <c r="D43" s="22"/>
      <c r="E43" s="31">
        <f t="shared" si="2"/>
        <v>0</v>
      </c>
      <c r="F43" s="22"/>
      <c r="G43" s="22"/>
      <c r="H43" s="22"/>
      <c r="I43" s="22"/>
      <c r="J43" s="22"/>
      <c r="K43" s="22"/>
      <c r="L43" s="22"/>
      <c r="M43" s="22"/>
      <c r="N43" s="22"/>
      <c r="O43" s="22"/>
      <c r="P43" s="22"/>
      <c r="Q43" s="22"/>
      <c r="R43" s="1"/>
      <c r="S43" s="39"/>
      <c r="T43" s="1"/>
      <c r="U43" s="1"/>
      <c r="V43" s="1"/>
      <c r="W43" s="1"/>
      <c r="X43" s="1"/>
      <c r="Y43" s="1"/>
      <c r="Z43" s="1"/>
    </row>
    <row r="44" spans="1:26" ht="15.75" customHeight="1" x14ac:dyDescent="0.2">
      <c r="A44" s="21">
        <f>Kontoplan!B34</f>
        <v>6550</v>
      </c>
      <c r="B44" s="21" t="str">
        <f>Kontoplan!C34</f>
        <v>Driftsmateriale</v>
      </c>
      <c r="C44" s="22"/>
      <c r="D44" s="22"/>
      <c r="E44" s="31">
        <f t="shared" si="2"/>
        <v>0</v>
      </c>
      <c r="F44" s="22"/>
      <c r="G44" s="22"/>
      <c r="H44" s="22"/>
      <c r="I44" s="22"/>
      <c r="J44" s="22"/>
      <c r="K44" s="22"/>
      <c r="L44" s="22"/>
      <c r="M44" s="22"/>
      <c r="N44" s="22"/>
      <c r="O44" s="22"/>
      <c r="P44" s="22"/>
      <c r="Q44" s="22"/>
      <c r="R44" s="1"/>
      <c r="S44" s="39"/>
      <c r="T44" s="1"/>
      <c r="U44" s="1"/>
      <c r="V44" s="1"/>
      <c r="W44" s="1"/>
      <c r="X44" s="1"/>
      <c r="Y44" s="1"/>
      <c r="Z44" s="1"/>
    </row>
    <row r="45" spans="1:26" ht="15.75" customHeight="1" x14ac:dyDescent="0.2">
      <c r="A45" s="21">
        <f>Kontoplan!B35</f>
        <v>6555</v>
      </c>
      <c r="B45" s="21" t="str">
        <f>Kontoplan!C35</f>
        <v>Andre driftskostnader</v>
      </c>
      <c r="C45" s="22"/>
      <c r="D45" s="22"/>
      <c r="E45" s="31">
        <f t="shared" si="2"/>
        <v>0</v>
      </c>
      <c r="F45" s="22"/>
      <c r="G45" s="22"/>
      <c r="H45" s="22"/>
      <c r="I45" s="22"/>
      <c r="J45" s="22"/>
      <c r="K45" s="22"/>
      <c r="L45" s="22"/>
      <c r="M45" s="22"/>
      <c r="N45" s="22"/>
      <c r="O45" s="22"/>
      <c r="P45" s="22"/>
      <c r="Q45" s="22"/>
      <c r="R45" s="1"/>
      <c r="S45" s="39"/>
      <c r="T45" s="1"/>
      <c r="U45" s="1"/>
      <c r="V45" s="1"/>
      <c r="W45" s="1"/>
      <c r="X45" s="1"/>
      <c r="Y45" s="1"/>
      <c r="Z45" s="1"/>
    </row>
    <row r="46" spans="1:26" ht="15.75" customHeight="1" x14ac:dyDescent="0.2">
      <c r="A46" s="21">
        <f>Kontoplan!B36</f>
        <v>6571</v>
      </c>
      <c r="B46" s="21" t="str">
        <f>Kontoplan!C36</f>
        <v>Drakter</v>
      </c>
      <c r="C46" s="22"/>
      <c r="D46" s="22"/>
      <c r="E46" s="31">
        <f t="shared" si="2"/>
        <v>0</v>
      </c>
      <c r="F46" s="22"/>
      <c r="G46" s="22"/>
      <c r="H46" s="22"/>
      <c r="I46" s="22"/>
      <c r="J46" s="22"/>
      <c r="K46" s="22"/>
      <c r="L46" s="22"/>
      <c r="M46" s="22"/>
      <c r="N46" s="22"/>
      <c r="O46" s="22"/>
      <c r="P46" s="22"/>
      <c r="Q46" s="22"/>
      <c r="R46" s="1"/>
      <c r="S46" s="39"/>
      <c r="T46" s="1"/>
      <c r="U46" s="1"/>
      <c r="V46" s="1"/>
      <c r="W46" s="1"/>
      <c r="X46" s="1"/>
      <c r="Y46" s="1"/>
      <c r="Z46" s="1"/>
    </row>
    <row r="47" spans="1:26" ht="15.75" customHeight="1" x14ac:dyDescent="0.2">
      <c r="A47" s="21">
        <f>Kontoplan!B37</f>
        <v>6572</v>
      </c>
      <c r="B47" s="21" t="str">
        <f>Kontoplan!C37</f>
        <v>Annet klær</v>
      </c>
      <c r="C47" s="22"/>
      <c r="D47" s="22"/>
      <c r="E47" s="31">
        <f t="shared" si="2"/>
        <v>0</v>
      </c>
      <c r="F47" s="22"/>
      <c r="G47" s="22"/>
      <c r="H47" s="22"/>
      <c r="I47" s="22"/>
      <c r="J47" s="22"/>
      <c r="K47" s="22"/>
      <c r="L47" s="22"/>
      <c r="M47" s="22"/>
      <c r="N47" s="22"/>
      <c r="O47" s="22"/>
      <c r="P47" s="22"/>
      <c r="Q47" s="22"/>
      <c r="R47" s="1"/>
      <c r="S47" s="39"/>
      <c r="T47" s="1"/>
      <c r="U47" s="1"/>
      <c r="V47" s="1"/>
      <c r="W47" s="1"/>
      <c r="X47" s="1"/>
      <c r="Y47" s="1"/>
      <c r="Z47" s="1"/>
    </row>
    <row r="48" spans="1:26" ht="15.75" customHeight="1" x14ac:dyDescent="0.2">
      <c r="A48" s="21">
        <f>Kontoplan!B38</f>
        <v>6620</v>
      </c>
      <c r="B48" s="21" t="str">
        <f>Kontoplan!C38</f>
        <v>Reparasjon og vedlikehold</v>
      </c>
      <c r="C48" s="22"/>
      <c r="D48" s="22"/>
      <c r="E48" s="31">
        <f t="shared" si="2"/>
        <v>0</v>
      </c>
      <c r="F48" s="22"/>
      <c r="G48" s="22"/>
      <c r="H48" s="22"/>
      <c r="I48" s="22"/>
      <c r="J48" s="22"/>
      <c r="K48" s="22"/>
      <c r="L48" s="22"/>
      <c r="M48" s="22"/>
      <c r="N48" s="22"/>
      <c r="O48" s="22"/>
      <c r="P48" s="22"/>
      <c r="Q48" s="22"/>
      <c r="R48" s="1"/>
      <c r="S48" s="39"/>
      <c r="T48" s="1"/>
      <c r="U48" s="1"/>
      <c r="V48" s="1"/>
      <c r="W48" s="1"/>
      <c r="X48" s="1"/>
      <c r="Y48" s="1"/>
      <c r="Z48" s="1"/>
    </row>
    <row r="49" spans="1:26" ht="15.75" customHeight="1" x14ac:dyDescent="0.2">
      <c r="A49" s="21">
        <f>Kontoplan!B39</f>
        <v>6705</v>
      </c>
      <c r="B49" s="21" t="str">
        <f>Kontoplan!C39</f>
        <v>Regnskapshonorar</v>
      </c>
      <c r="C49" s="22"/>
      <c r="D49" s="22"/>
      <c r="E49" s="31">
        <f t="shared" si="2"/>
        <v>0</v>
      </c>
      <c r="F49" s="22"/>
      <c r="G49" s="22"/>
      <c r="H49" s="22"/>
      <c r="I49" s="22"/>
      <c r="J49" s="22"/>
      <c r="K49" s="22"/>
      <c r="L49" s="22"/>
      <c r="M49" s="22"/>
      <c r="N49" s="22"/>
      <c r="O49" s="22"/>
      <c r="P49" s="22"/>
      <c r="Q49" s="22"/>
      <c r="R49" s="1"/>
      <c r="S49" s="39"/>
      <c r="T49" s="1"/>
      <c r="U49" s="1"/>
      <c r="V49" s="1"/>
      <c r="W49" s="1"/>
      <c r="X49" s="1"/>
      <c r="Y49" s="1"/>
      <c r="Z49" s="1"/>
    </row>
    <row r="50" spans="1:26" ht="15.75" customHeight="1" x14ac:dyDescent="0.2">
      <c r="A50" s="21">
        <f>Kontoplan!B40</f>
        <v>6710</v>
      </c>
      <c r="B50" s="21" t="str">
        <f>Kontoplan!C40</f>
        <v>Dommerhonorar</v>
      </c>
      <c r="C50" s="22"/>
      <c r="D50" s="22"/>
      <c r="E50" s="31">
        <f t="shared" si="2"/>
        <v>0</v>
      </c>
      <c r="F50" s="22"/>
      <c r="G50" s="22"/>
      <c r="H50" s="22"/>
      <c r="I50" s="22"/>
      <c r="J50" s="22"/>
      <c r="K50" s="22"/>
      <c r="L50" s="22"/>
      <c r="M50" s="22"/>
      <c r="N50" s="22"/>
      <c r="O50" s="22"/>
      <c r="P50" s="22"/>
      <c r="Q50" s="22"/>
      <c r="R50" s="1"/>
      <c r="S50" s="39"/>
      <c r="T50" s="1"/>
      <c r="U50" s="1"/>
      <c r="V50" s="1"/>
      <c r="W50" s="1"/>
      <c r="X50" s="1"/>
      <c r="Y50" s="1"/>
      <c r="Z50" s="1"/>
    </row>
    <row r="51" spans="1:26" ht="15.75" customHeight="1" x14ac:dyDescent="0.2">
      <c r="A51" s="21">
        <f>Kontoplan!B41</f>
        <v>6711</v>
      </c>
      <c r="B51" s="21" t="str">
        <f>Kontoplan!C41</f>
        <v>Trenerhonorar</v>
      </c>
      <c r="C51" s="22"/>
      <c r="D51" s="22"/>
      <c r="E51" s="31">
        <f t="shared" si="2"/>
        <v>0</v>
      </c>
      <c r="F51" s="22"/>
      <c r="G51" s="22"/>
      <c r="H51" s="22"/>
      <c r="I51" s="22"/>
      <c r="J51" s="22"/>
      <c r="K51" s="22"/>
      <c r="L51" s="22"/>
      <c r="M51" s="22"/>
      <c r="N51" s="22"/>
      <c r="O51" s="22"/>
      <c r="P51" s="22"/>
      <c r="Q51" s="22"/>
      <c r="R51" s="1"/>
      <c r="S51" s="39"/>
      <c r="T51" s="1"/>
      <c r="U51" s="1"/>
      <c r="V51" s="1"/>
      <c r="W51" s="1"/>
      <c r="X51" s="1"/>
      <c r="Y51" s="1"/>
      <c r="Z51" s="1"/>
    </row>
    <row r="52" spans="1:26" ht="15.75" customHeight="1" x14ac:dyDescent="0.2">
      <c r="A52" s="21">
        <f>Kontoplan!B42</f>
        <v>6800</v>
      </c>
      <c r="B52" s="21" t="str">
        <f>Kontoplan!C42</f>
        <v>Kontorrekvisita</v>
      </c>
      <c r="C52" s="22"/>
      <c r="D52" s="22"/>
      <c r="E52" s="31">
        <f t="shared" si="2"/>
        <v>0</v>
      </c>
      <c r="F52" s="22"/>
      <c r="G52" s="22"/>
      <c r="H52" s="22"/>
      <c r="I52" s="22"/>
      <c r="J52" s="22"/>
      <c r="K52" s="22"/>
      <c r="L52" s="22"/>
      <c r="M52" s="22"/>
      <c r="N52" s="22"/>
      <c r="O52" s="22"/>
      <c r="P52" s="22"/>
      <c r="Q52" s="22"/>
      <c r="R52" s="1"/>
      <c r="S52" s="39"/>
      <c r="T52" s="1"/>
      <c r="U52" s="1"/>
      <c r="V52" s="1"/>
      <c r="W52" s="1"/>
      <c r="X52" s="1"/>
      <c r="Y52" s="1"/>
      <c r="Z52" s="1"/>
    </row>
    <row r="53" spans="1:26" ht="15.75" customHeight="1" x14ac:dyDescent="0.2">
      <c r="A53" s="21">
        <f>Kontoplan!B43</f>
        <v>6810</v>
      </c>
      <c r="B53" s="21" t="str">
        <f>Kontoplan!C43</f>
        <v>Datakostnad</v>
      </c>
      <c r="C53" s="22"/>
      <c r="D53" s="22"/>
      <c r="E53" s="31">
        <f t="shared" si="2"/>
        <v>0</v>
      </c>
      <c r="F53" s="22"/>
      <c r="G53" s="22"/>
      <c r="H53" s="22"/>
      <c r="I53" s="22"/>
      <c r="J53" s="22"/>
      <c r="K53" s="22"/>
      <c r="L53" s="22"/>
      <c r="M53" s="22"/>
      <c r="N53" s="22"/>
      <c r="O53" s="22"/>
      <c r="P53" s="22"/>
      <c r="Q53" s="22"/>
      <c r="R53" s="1"/>
      <c r="S53" s="39"/>
      <c r="T53" s="1"/>
      <c r="U53" s="1"/>
      <c r="V53" s="1"/>
      <c r="W53" s="1"/>
      <c r="X53" s="1"/>
      <c r="Y53" s="1"/>
      <c r="Z53" s="1"/>
    </row>
    <row r="54" spans="1:26" ht="15.75" customHeight="1" x14ac:dyDescent="0.2">
      <c r="A54" s="21">
        <f>Kontoplan!B44</f>
        <v>6860</v>
      </c>
      <c r="B54" s="21" t="str">
        <f>Kontoplan!C44</f>
        <v>Møte, kurs, oppdatering o.l</v>
      </c>
      <c r="C54" s="22"/>
      <c r="D54" s="22"/>
      <c r="E54" s="31">
        <f t="shared" si="2"/>
        <v>0</v>
      </c>
      <c r="F54" s="22"/>
      <c r="G54" s="22"/>
      <c r="H54" s="22"/>
      <c r="I54" s="22"/>
      <c r="J54" s="22"/>
      <c r="K54" s="22"/>
      <c r="L54" s="22"/>
      <c r="M54" s="22"/>
      <c r="N54" s="22"/>
      <c r="O54" s="22"/>
      <c r="P54" s="22"/>
      <c r="Q54" s="22"/>
      <c r="R54" s="1"/>
      <c r="S54" s="39"/>
      <c r="T54" s="1"/>
      <c r="U54" s="1"/>
      <c r="V54" s="1"/>
      <c r="W54" s="1"/>
      <c r="X54" s="1"/>
      <c r="Y54" s="1"/>
      <c r="Z54" s="1"/>
    </row>
    <row r="55" spans="1:26" ht="15.75" customHeight="1" x14ac:dyDescent="0.2">
      <c r="A55" s="21">
        <f>Kontoplan!B45</f>
        <v>6900</v>
      </c>
      <c r="B55" s="21" t="str">
        <f>Kontoplan!C45</f>
        <v>Mobil</v>
      </c>
      <c r="C55" s="22"/>
      <c r="D55" s="22"/>
      <c r="E55" s="31">
        <f t="shared" si="2"/>
        <v>0</v>
      </c>
      <c r="F55" s="22"/>
      <c r="G55" s="22"/>
      <c r="H55" s="22"/>
      <c r="I55" s="22"/>
      <c r="J55" s="22"/>
      <c r="K55" s="22"/>
      <c r="L55" s="22"/>
      <c r="M55" s="22"/>
      <c r="N55" s="22"/>
      <c r="O55" s="22"/>
      <c r="P55" s="22"/>
      <c r="Q55" s="22"/>
      <c r="R55" s="1"/>
      <c r="S55" s="39"/>
      <c r="T55" s="1"/>
      <c r="U55" s="1"/>
      <c r="V55" s="1"/>
      <c r="W55" s="1"/>
      <c r="X55" s="1"/>
      <c r="Y55" s="1"/>
      <c r="Z55" s="1"/>
    </row>
    <row r="56" spans="1:26" ht="15.75" customHeight="1" x14ac:dyDescent="0.2">
      <c r="A56" s="21">
        <f>Kontoplan!B46</f>
        <v>7140</v>
      </c>
      <c r="B56" s="21" t="str">
        <f>Kontoplan!C46</f>
        <v>Reisekostnad idrett</v>
      </c>
      <c r="C56" s="22"/>
      <c r="D56" s="22"/>
      <c r="E56" s="31">
        <f t="shared" si="2"/>
        <v>0</v>
      </c>
      <c r="F56" s="22"/>
      <c r="G56" s="22"/>
      <c r="H56" s="22"/>
      <c r="I56" s="22"/>
      <c r="J56" s="22"/>
      <c r="K56" s="22"/>
      <c r="L56" s="22"/>
      <c r="M56" s="22"/>
      <c r="N56" s="22"/>
      <c r="O56" s="22"/>
      <c r="P56" s="22"/>
      <c r="Q56" s="22"/>
      <c r="R56" s="1"/>
      <c r="S56" s="39"/>
      <c r="T56" s="1"/>
      <c r="U56" s="1"/>
      <c r="V56" s="1"/>
      <c r="W56" s="1"/>
      <c r="X56" s="1"/>
      <c r="Y56" s="1"/>
      <c r="Z56" s="1"/>
    </row>
    <row r="57" spans="1:26" ht="15.75" customHeight="1" x14ac:dyDescent="0.2">
      <c r="A57" s="21">
        <f>Kontoplan!B47</f>
        <v>7141</v>
      </c>
      <c r="B57" s="21" t="str">
        <f>Kontoplan!C47</f>
        <v>Reisekostnad annet</v>
      </c>
      <c r="C57" s="22"/>
      <c r="D57" s="22"/>
      <c r="E57" s="31">
        <f t="shared" si="2"/>
        <v>0</v>
      </c>
      <c r="F57" s="22"/>
      <c r="G57" s="22"/>
      <c r="H57" s="22"/>
      <c r="I57" s="22"/>
      <c r="J57" s="22"/>
      <c r="K57" s="22"/>
      <c r="L57" s="22"/>
      <c r="M57" s="22"/>
      <c r="N57" s="22"/>
      <c r="O57" s="22"/>
      <c r="P57" s="22"/>
      <c r="Q57" s="22"/>
      <c r="R57" s="1"/>
      <c r="S57" s="39"/>
      <c r="T57" s="1"/>
      <c r="U57" s="1"/>
      <c r="V57" s="1"/>
      <c r="W57" s="1"/>
      <c r="X57" s="1"/>
      <c r="Y57" s="1"/>
      <c r="Z57" s="1"/>
    </row>
    <row r="58" spans="1:26" ht="15.75" customHeight="1" x14ac:dyDescent="0.2">
      <c r="A58" s="21">
        <f>Kontoplan!B48</f>
        <v>7310</v>
      </c>
      <c r="B58" s="21" t="str">
        <f>Kontoplan!C48</f>
        <v>Arrangement, idrett</v>
      </c>
      <c r="C58" s="22"/>
      <c r="D58" s="22"/>
      <c r="E58" s="31">
        <f t="shared" si="2"/>
        <v>0</v>
      </c>
      <c r="F58" s="22"/>
      <c r="G58" s="22"/>
      <c r="H58" s="22"/>
      <c r="I58" s="22"/>
      <c r="J58" s="22"/>
      <c r="K58" s="22"/>
      <c r="L58" s="22"/>
      <c r="M58" s="22"/>
      <c r="N58" s="22"/>
      <c r="O58" s="22"/>
      <c r="P58" s="22"/>
      <c r="Q58" s="22"/>
      <c r="R58" s="1"/>
      <c r="S58" s="39"/>
      <c r="T58" s="1"/>
      <c r="U58" s="1"/>
      <c r="V58" s="1"/>
      <c r="W58" s="1"/>
      <c r="X58" s="1"/>
      <c r="Y58" s="1"/>
      <c r="Z58" s="1"/>
    </row>
    <row r="59" spans="1:26" ht="15.75" customHeight="1" x14ac:dyDescent="0.2">
      <c r="A59" s="21">
        <f>Kontoplan!B49</f>
        <v>7315</v>
      </c>
      <c r="B59" s="21" t="str">
        <f>Kontoplan!C49</f>
        <v>Arrangement, ikke idrett</v>
      </c>
      <c r="C59" s="22"/>
      <c r="D59" s="22"/>
      <c r="E59" s="31">
        <f t="shared" si="2"/>
        <v>0</v>
      </c>
      <c r="F59" s="22"/>
      <c r="G59" s="22"/>
      <c r="H59" s="22"/>
      <c r="I59" s="22"/>
      <c r="J59" s="22"/>
      <c r="K59" s="22"/>
      <c r="L59" s="22"/>
      <c r="M59" s="22"/>
      <c r="N59" s="22"/>
      <c r="O59" s="22"/>
      <c r="P59" s="22"/>
      <c r="Q59" s="22"/>
      <c r="R59" s="1"/>
      <c r="S59" s="39"/>
      <c r="T59" s="1"/>
      <c r="U59" s="1"/>
      <c r="V59" s="1"/>
      <c r="W59" s="1"/>
      <c r="X59" s="1"/>
      <c r="Y59" s="1"/>
      <c r="Z59" s="1"/>
    </row>
    <row r="60" spans="1:26" ht="15.75" customHeight="1" x14ac:dyDescent="0.2">
      <c r="A60" s="21">
        <f>Kontoplan!B50</f>
        <v>7320</v>
      </c>
      <c r="B60" s="21" t="str">
        <f>Kontoplan!C50</f>
        <v>Markedsføring</v>
      </c>
      <c r="C60" s="22"/>
      <c r="D60" s="22"/>
      <c r="E60" s="31">
        <f t="shared" si="2"/>
        <v>0</v>
      </c>
      <c r="F60" s="22"/>
      <c r="G60" s="22"/>
      <c r="H60" s="22"/>
      <c r="I60" s="22"/>
      <c r="J60" s="22"/>
      <c r="K60" s="22"/>
      <c r="L60" s="22"/>
      <c r="M60" s="22"/>
      <c r="N60" s="22"/>
      <c r="O60" s="22"/>
      <c r="P60" s="22"/>
      <c r="Q60" s="22"/>
      <c r="R60" s="1"/>
      <c r="S60" s="39"/>
      <c r="T60" s="1"/>
      <c r="U60" s="1"/>
      <c r="V60" s="1"/>
      <c r="W60" s="1"/>
      <c r="X60" s="1"/>
      <c r="Y60" s="1"/>
      <c r="Z60" s="1"/>
    </row>
    <row r="61" spans="1:26" ht="15.75" customHeight="1" x14ac:dyDescent="0.2">
      <c r="A61" s="21">
        <f>Kontoplan!B51</f>
        <v>7350</v>
      </c>
      <c r="B61" s="21" t="str">
        <f>Kontoplan!C51</f>
        <v>Representasjon</v>
      </c>
      <c r="C61" s="22"/>
      <c r="D61" s="22"/>
      <c r="E61" s="31">
        <f t="shared" si="2"/>
        <v>0</v>
      </c>
      <c r="F61" s="22"/>
      <c r="G61" s="22"/>
      <c r="H61" s="22"/>
      <c r="I61" s="22"/>
      <c r="J61" s="22"/>
      <c r="K61" s="22"/>
      <c r="L61" s="22"/>
      <c r="M61" s="22"/>
      <c r="N61" s="22"/>
      <c r="O61" s="22"/>
      <c r="P61" s="22"/>
      <c r="Q61" s="22"/>
      <c r="R61" s="1"/>
      <c r="S61" s="39"/>
      <c r="T61" s="1"/>
      <c r="U61" s="1"/>
      <c r="V61" s="1"/>
      <c r="W61" s="1"/>
      <c r="X61" s="1"/>
      <c r="Y61" s="1"/>
      <c r="Z61" s="1"/>
    </row>
    <row r="62" spans="1:26" ht="15.75" customHeight="1" x14ac:dyDescent="0.2">
      <c r="A62" s="21">
        <f>Kontoplan!B52</f>
        <v>7401</v>
      </c>
      <c r="B62" s="21" t="str">
        <f>Kontoplan!C52</f>
        <v>Bot</v>
      </c>
      <c r="C62" s="22"/>
      <c r="D62" s="22"/>
      <c r="E62" s="31">
        <f t="shared" si="2"/>
        <v>0</v>
      </c>
      <c r="F62" s="22"/>
      <c r="G62" s="22"/>
      <c r="H62" s="22"/>
      <c r="I62" s="22"/>
      <c r="J62" s="22"/>
      <c r="K62" s="22"/>
      <c r="L62" s="22"/>
      <c r="M62" s="22"/>
      <c r="N62" s="22"/>
      <c r="O62" s="22"/>
      <c r="P62" s="22"/>
      <c r="Q62" s="22"/>
      <c r="R62" s="1"/>
      <c r="S62" s="39"/>
      <c r="T62" s="1"/>
      <c r="U62" s="1"/>
      <c r="V62" s="1"/>
      <c r="W62" s="1"/>
      <c r="X62" s="1"/>
      <c r="Y62" s="1"/>
      <c r="Z62" s="1"/>
    </row>
    <row r="63" spans="1:26" ht="15.75" customHeight="1" x14ac:dyDescent="0.2">
      <c r="A63" s="21">
        <f>Kontoplan!B53</f>
        <v>7410</v>
      </c>
      <c r="B63" s="21" t="str">
        <f>Kontoplan!C53</f>
        <v>Kontingent</v>
      </c>
      <c r="C63" s="22"/>
      <c r="D63" s="22"/>
      <c r="E63" s="31">
        <f t="shared" si="2"/>
        <v>0</v>
      </c>
      <c r="F63" s="22"/>
      <c r="G63" s="22"/>
      <c r="H63" s="22"/>
      <c r="I63" s="22"/>
      <c r="J63" s="22"/>
      <c r="K63" s="22"/>
      <c r="L63" s="22"/>
      <c r="M63" s="22"/>
      <c r="N63" s="22"/>
      <c r="O63" s="22"/>
      <c r="P63" s="22"/>
      <c r="Q63" s="22"/>
      <c r="R63" s="1"/>
      <c r="S63" s="39"/>
      <c r="T63" s="1"/>
      <c r="U63" s="1"/>
      <c r="V63" s="1"/>
      <c r="W63" s="1"/>
      <c r="X63" s="1"/>
      <c r="Y63" s="1"/>
      <c r="Z63" s="1"/>
    </row>
    <row r="64" spans="1:26" ht="15.75" customHeight="1" x14ac:dyDescent="0.2">
      <c r="A64" s="21">
        <f>Kontoplan!B54</f>
        <v>7430</v>
      </c>
      <c r="B64" s="21" t="str">
        <f>Kontoplan!C54</f>
        <v>Gave</v>
      </c>
      <c r="C64" s="22"/>
      <c r="D64" s="22"/>
      <c r="E64" s="31">
        <f t="shared" si="2"/>
        <v>0</v>
      </c>
      <c r="F64" s="22"/>
      <c r="G64" s="22"/>
      <c r="H64" s="22"/>
      <c r="I64" s="22"/>
      <c r="J64" s="22"/>
      <c r="K64" s="22"/>
      <c r="L64" s="22"/>
      <c r="M64" s="22"/>
      <c r="N64" s="22"/>
      <c r="O64" s="22"/>
      <c r="P64" s="22"/>
      <c r="Q64" s="22"/>
      <c r="R64" s="1"/>
      <c r="S64" s="39"/>
      <c r="T64" s="1"/>
      <c r="U64" s="1"/>
      <c r="V64" s="1"/>
      <c r="W64" s="1"/>
      <c r="X64" s="1"/>
      <c r="Y64" s="1"/>
      <c r="Z64" s="1"/>
    </row>
    <row r="65" spans="1:26" ht="15.75" customHeight="1" x14ac:dyDescent="0.2">
      <c r="A65" s="21">
        <f>Kontoplan!B55</f>
        <v>7500</v>
      </c>
      <c r="B65" s="21" t="str">
        <f>Kontoplan!C55</f>
        <v>Forsikringspremie</v>
      </c>
      <c r="C65" s="22"/>
      <c r="D65" s="22"/>
      <c r="E65" s="31">
        <f t="shared" si="2"/>
        <v>0</v>
      </c>
      <c r="F65" s="22"/>
      <c r="G65" s="22"/>
      <c r="H65" s="22"/>
      <c r="I65" s="22"/>
      <c r="J65" s="22"/>
      <c r="K65" s="22"/>
      <c r="L65" s="22"/>
      <c r="M65" s="22"/>
      <c r="N65" s="22"/>
      <c r="O65" s="22"/>
      <c r="P65" s="22"/>
      <c r="Q65" s="22"/>
      <c r="R65" s="1"/>
      <c r="S65" s="39"/>
      <c r="T65" s="1"/>
      <c r="U65" s="1"/>
      <c r="V65" s="1"/>
      <c r="W65" s="1"/>
      <c r="X65" s="1"/>
      <c r="Y65" s="1"/>
      <c r="Z65" s="1"/>
    </row>
    <row r="66" spans="1:26" ht="15.75" customHeight="1" x14ac:dyDescent="0.2">
      <c r="A66" s="21">
        <f>Kontoplan!B56</f>
        <v>7770</v>
      </c>
      <c r="B66" s="21" t="str">
        <f>Kontoplan!C56</f>
        <v>Bank og kortgebyr</v>
      </c>
      <c r="C66" s="22"/>
      <c r="D66" s="22"/>
      <c r="E66" s="31">
        <f t="shared" si="2"/>
        <v>0</v>
      </c>
      <c r="F66" s="22"/>
      <c r="G66" s="22"/>
      <c r="H66" s="22"/>
      <c r="I66" s="22"/>
      <c r="J66" s="22"/>
      <c r="K66" s="22"/>
      <c r="L66" s="22"/>
      <c r="M66" s="22"/>
      <c r="N66" s="22"/>
      <c r="O66" s="22"/>
      <c r="P66" s="22"/>
      <c r="Q66" s="22"/>
      <c r="R66" s="1"/>
      <c r="S66" s="39"/>
      <c r="T66" s="1"/>
      <c r="U66" s="1"/>
      <c r="V66" s="1"/>
      <c r="W66" s="1"/>
      <c r="X66" s="1"/>
      <c r="Y66" s="1"/>
      <c r="Z66" s="1"/>
    </row>
    <row r="67" spans="1:26" ht="15.75" customHeight="1" x14ac:dyDescent="0.2">
      <c r="A67" s="21">
        <f>Kontoplan!B57</f>
        <v>7791</v>
      </c>
      <c r="B67" s="21" t="str">
        <f>Kontoplan!C57</f>
        <v>Internstøtte grupper</v>
      </c>
      <c r="C67" s="22"/>
      <c r="D67" s="22"/>
      <c r="E67" s="31">
        <f t="shared" si="2"/>
        <v>0</v>
      </c>
      <c r="F67" s="22"/>
      <c r="G67" s="22"/>
      <c r="H67" s="22"/>
      <c r="I67" s="22"/>
      <c r="J67" s="22"/>
      <c r="K67" s="22"/>
      <c r="L67" s="22"/>
      <c r="M67" s="22"/>
      <c r="N67" s="22"/>
      <c r="O67" s="22"/>
      <c r="P67" s="22"/>
      <c r="Q67" s="22"/>
      <c r="R67" s="1"/>
      <c r="S67" s="39"/>
      <c r="T67" s="1"/>
      <c r="U67" s="1"/>
      <c r="V67" s="1"/>
      <c r="W67" s="1"/>
      <c r="X67" s="1"/>
      <c r="Y67" s="1"/>
      <c r="Z67" s="1"/>
    </row>
    <row r="68" spans="1:26" ht="15.75" customHeight="1" x14ac:dyDescent="0.2">
      <c r="A68" s="21">
        <f>Kontoplan!B58</f>
        <v>8050</v>
      </c>
      <c r="B68" s="21" t="str">
        <f>Kontoplan!C58</f>
        <v>Annen renteinntekt</v>
      </c>
      <c r="C68" s="22"/>
      <c r="D68" s="22"/>
      <c r="E68" s="31">
        <f t="shared" si="2"/>
        <v>0</v>
      </c>
      <c r="F68" s="22"/>
      <c r="G68" s="22"/>
      <c r="H68" s="22"/>
      <c r="I68" s="22"/>
      <c r="J68" s="22"/>
      <c r="K68" s="22"/>
      <c r="L68" s="22"/>
      <c r="M68" s="22"/>
      <c r="N68" s="22"/>
      <c r="O68" s="22"/>
      <c r="P68" s="22"/>
      <c r="Q68" s="22"/>
      <c r="R68" s="1"/>
      <c r="S68" s="39"/>
      <c r="T68" s="1"/>
      <c r="U68" s="1"/>
      <c r="V68" s="1"/>
      <c r="W68" s="1"/>
      <c r="X68" s="1"/>
      <c r="Y68" s="1"/>
      <c r="Z68" s="1"/>
    </row>
    <row r="69" spans="1:26" ht="15.75" customHeight="1" x14ac:dyDescent="0.2">
      <c r="A69" s="21">
        <f>Kontoplan!B59</f>
        <v>8150</v>
      </c>
      <c r="B69" s="21" t="str">
        <f>Kontoplan!C59</f>
        <v>Annen rentekostnad</v>
      </c>
      <c r="C69" s="22"/>
      <c r="D69" s="22"/>
      <c r="E69" s="31">
        <f t="shared" si="2"/>
        <v>0</v>
      </c>
      <c r="F69" s="22"/>
      <c r="G69" s="22"/>
      <c r="H69" s="22"/>
      <c r="I69" s="22"/>
      <c r="J69" s="22"/>
      <c r="K69" s="22"/>
      <c r="L69" s="22"/>
      <c r="M69" s="22"/>
      <c r="N69" s="22"/>
      <c r="O69" s="22"/>
      <c r="P69" s="22"/>
      <c r="Q69" s="22"/>
      <c r="R69" s="1"/>
      <c r="S69" s="39"/>
      <c r="T69" s="1"/>
      <c r="U69" s="1"/>
      <c r="V69" s="1"/>
      <c r="W69" s="1"/>
      <c r="X69" s="1"/>
      <c r="Y69" s="1"/>
      <c r="Z69" s="1"/>
    </row>
    <row r="70" spans="1:26" ht="15.75" customHeight="1" x14ac:dyDescent="0.2">
      <c r="A70" s="21">
        <f>Kontoplan!B60</f>
        <v>8170</v>
      </c>
      <c r="B70" s="21" t="str">
        <f>Kontoplan!C60</f>
        <v>Annen finanskostnad</v>
      </c>
      <c r="C70" s="22"/>
      <c r="D70" s="22"/>
      <c r="E70" s="31">
        <f t="shared" si="2"/>
        <v>0</v>
      </c>
      <c r="F70" s="22"/>
      <c r="G70" s="22"/>
      <c r="H70" s="22"/>
      <c r="I70" s="22"/>
      <c r="J70" s="22"/>
      <c r="K70" s="22"/>
      <c r="L70" s="22"/>
      <c r="M70" s="22"/>
      <c r="N70" s="22"/>
      <c r="O70" s="22"/>
      <c r="P70" s="22"/>
      <c r="Q70" s="22"/>
      <c r="R70" s="1"/>
      <c r="S70" s="39"/>
      <c r="T70" s="1"/>
      <c r="U70" s="1"/>
      <c r="V70" s="1"/>
      <c r="W70" s="1"/>
      <c r="X70" s="1"/>
      <c r="Y70" s="1"/>
      <c r="Z70" s="1"/>
    </row>
    <row r="71" spans="1:26" ht="15.75" customHeight="1" x14ac:dyDescent="0.2">
      <c r="A71" s="1"/>
      <c r="B71" s="1"/>
      <c r="C71" s="28"/>
      <c r="D71" s="28"/>
      <c r="E71" s="28"/>
      <c r="F71" s="28"/>
      <c r="G71" s="28"/>
      <c r="H71" s="28"/>
      <c r="I71" s="28"/>
      <c r="J71" s="28"/>
      <c r="K71" s="28"/>
      <c r="L71" s="28"/>
      <c r="M71" s="28"/>
      <c r="N71" s="28"/>
      <c r="O71" s="28"/>
      <c r="P71" s="28"/>
      <c r="Q71" s="28"/>
      <c r="R71" s="1"/>
      <c r="S71" s="1"/>
      <c r="T71" s="1"/>
      <c r="U71" s="1"/>
      <c r="V71" s="1"/>
      <c r="W71" s="1"/>
      <c r="X71" s="1"/>
      <c r="Y71" s="1"/>
      <c r="Z71" s="1"/>
    </row>
    <row r="72" spans="1:26" ht="15.75" customHeight="1" x14ac:dyDescent="0.2">
      <c r="A72" s="63" t="s">
        <v>172</v>
      </c>
      <c r="B72" s="61"/>
      <c r="C72" s="30">
        <f t="shared" ref="C72:Q72" si="3">SUM(C39:C71)</f>
        <v>0</v>
      </c>
      <c r="D72" s="30">
        <f t="shared" si="3"/>
        <v>0</v>
      </c>
      <c r="E72" s="31">
        <f t="shared" si="3"/>
        <v>0</v>
      </c>
      <c r="F72" s="30">
        <f t="shared" si="3"/>
        <v>0</v>
      </c>
      <c r="G72" s="30">
        <f t="shared" si="3"/>
        <v>0</v>
      </c>
      <c r="H72" s="30">
        <f t="shared" si="3"/>
        <v>0</v>
      </c>
      <c r="I72" s="30">
        <f t="shared" si="3"/>
        <v>0</v>
      </c>
      <c r="J72" s="30">
        <f t="shared" si="3"/>
        <v>0</v>
      </c>
      <c r="K72" s="30">
        <f t="shared" si="3"/>
        <v>0</v>
      </c>
      <c r="L72" s="30">
        <f t="shared" si="3"/>
        <v>0</v>
      </c>
      <c r="M72" s="30">
        <f t="shared" si="3"/>
        <v>0</v>
      </c>
      <c r="N72" s="30">
        <f t="shared" si="3"/>
        <v>0</v>
      </c>
      <c r="O72" s="30">
        <f t="shared" si="3"/>
        <v>0</v>
      </c>
      <c r="P72" s="30">
        <f t="shared" si="3"/>
        <v>0</v>
      </c>
      <c r="Q72" s="30">
        <f t="shared" si="3"/>
        <v>0</v>
      </c>
      <c r="R72" s="1"/>
      <c r="S72" s="3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3" t="s">
        <v>173</v>
      </c>
      <c r="B74" s="61"/>
      <c r="C74" s="30">
        <f t="shared" ref="C74:Q74" si="4">C32+C72</f>
        <v>0</v>
      </c>
      <c r="D74" s="30">
        <f t="shared" si="4"/>
        <v>0</v>
      </c>
      <c r="E74" s="31">
        <f t="shared" si="4"/>
        <v>0</v>
      </c>
      <c r="F74" s="30">
        <f t="shared" si="4"/>
        <v>0</v>
      </c>
      <c r="G74" s="30">
        <f t="shared" si="4"/>
        <v>0</v>
      </c>
      <c r="H74" s="30">
        <f t="shared" si="4"/>
        <v>0</v>
      </c>
      <c r="I74" s="30">
        <f t="shared" si="4"/>
        <v>0</v>
      </c>
      <c r="J74" s="30">
        <f t="shared" si="4"/>
        <v>0</v>
      </c>
      <c r="K74" s="30">
        <f t="shared" si="4"/>
        <v>0</v>
      </c>
      <c r="L74" s="30">
        <f t="shared" si="4"/>
        <v>0</v>
      </c>
      <c r="M74" s="30">
        <f t="shared" si="4"/>
        <v>0</v>
      </c>
      <c r="N74" s="30">
        <f t="shared" si="4"/>
        <v>0</v>
      </c>
      <c r="O74" s="30">
        <f t="shared" si="4"/>
        <v>0</v>
      </c>
      <c r="P74" s="30">
        <f t="shared" si="4"/>
        <v>0</v>
      </c>
      <c r="Q74" s="30">
        <f t="shared" si="4"/>
        <v>0</v>
      </c>
      <c r="R74" s="1"/>
      <c r="S74" s="3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workbookViewId="0"/>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176</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6"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7" t="s">
        <v>126</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8" t="str">
        <f ca="1">MID(CELL("filename",A1),FIND("]",CELL("filename",A1))+1,255)</f>
        <v>Discogolf</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5" t="s">
        <v>161</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9" t="s">
        <v>162</v>
      </c>
      <c r="B12" s="19" t="s">
        <v>163</v>
      </c>
      <c r="C12" s="19" t="s">
        <v>164</v>
      </c>
      <c r="D12" s="19" t="s">
        <v>165</v>
      </c>
      <c r="E12" s="20" t="s">
        <v>166</v>
      </c>
      <c r="F12" s="19" t="s">
        <v>177</v>
      </c>
      <c r="G12" s="19" t="s">
        <v>178</v>
      </c>
      <c r="H12" s="19" t="s">
        <v>179</v>
      </c>
      <c r="I12" s="19" t="s">
        <v>180</v>
      </c>
      <c r="J12" s="19" t="s">
        <v>181</v>
      </c>
      <c r="K12" s="19" t="s">
        <v>182</v>
      </c>
      <c r="L12" s="19" t="s">
        <v>183</v>
      </c>
      <c r="M12" s="19" t="s">
        <v>184</v>
      </c>
      <c r="N12" s="19" t="s">
        <v>185</v>
      </c>
      <c r="O12" s="19" t="s">
        <v>186</v>
      </c>
      <c r="P12" s="19" t="s">
        <v>187</v>
      </c>
      <c r="Q12" s="19" t="s">
        <v>188</v>
      </c>
      <c r="R12" s="38"/>
      <c r="S12" s="19" t="s">
        <v>189</v>
      </c>
      <c r="T12" s="1"/>
      <c r="U12" s="1"/>
      <c r="V12" s="1"/>
      <c r="W12" s="1"/>
      <c r="X12" s="1"/>
      <c r="Y12" s="1"/>
      <c r="Z12" s="1"/>
    </row>
    <row r="13" spans="1:26" ht="15.75" customHeight="1" x14ac:dyDescent="0.2">
      <c r="A13" s="21">
        <f>Kontoplan!B11</f>
        <v>3000</v>
      </c>
      <c r="B13" s="21" t="str">
        <f>Kontoplan!C11</f>
        <v>Salgsinntekter, avgiftspliktig</v>
      </c>
      <c r="C13" s="22"/>
      <c r="D13" s="22"/>
      <c r="E13" s="31">
        <f t="shared" ref="E13:E30" si="0">SUM(F13:Q13)</f>
        <v>0</v>
      </c>
      <c r="F13" s="22"/>
      <c r="G13" s="22"/>
      <c r="H13" s="22"/>
      <c r="I13" s="22"/>
      <c r="J13" s="22"/>
      <c r="K13" s="22"/>
      <c r="L13" s="22"/>
      <c r="M13" s="22"/>
      <c r="N13" s="22"/>
      <c r="O13" s="22"/>
      <c r="P13" s="22"/>
      <c r="Q13" s="22"/>
      <c r="R13" s="1"/>
      <c r="S13" s="39"/>
      <c r="T13" s="1"/>
      <c r="U13" s="1"/>
      <c r="V13" s="1"/>
      <c r="W13" s="1"/>
      <c r="X13" s="1"/>
      <c r="Y13" s="1"/>
      <c r="Z13" s="1"/>
    </row>
    <row r="14" spans="1:26" ht="15.75" customHeight="1" x14ac:dyDescent="0.2">
      <c r="A14" s="21">
        <f>Kontoplan!B12</f>
        <v>3009</v>
      </c>
      <c r="B14" s="21" t="str">
        <f>Kontoplan!C12</f>
        <v>Sponsorinntekt</v>
      </c>
      <c r="C14" s="22"/>
      <c r="D14" s="22"/>
      <c r="E14" s="31">
        <f t="shared" si="0"/>
        <v>0</v>
      </c>
      <c r="F14" s="22"/>
      <c r="G14" s="22"/>
      <c r="H14" s="22"/>
      <c r="I14" s="22"/>
      <c r="J14" s="22"/>
      <c r="K14" s="22"/>
      <c r="L14" s="22"/>
      <c r="M14" s="22"/>
      <c r="N14" s="22"/>
      <c r="O14" s="22"/>
      <c r="P14" s="22"/>
      <c r="Q14" s="22"/>
      <c r="R14" s="1"/>
      <c r="S14" s="39"/>
      <c r="T14" s="1"/>
      <c r="U14" s="1"/>
      <c r="V14" s="1"/>
      <c r="W14" s="1"/>
      <c r="X14" s="1"/>
      <c r="Y14" s="1"/>
      <c r="Z14" s="1"/>
    </row>
    <row r="15" spans="1:26" ht="15.75" customHeight="1" x14ac:dyDescent="0.2">
      <c r="A15" s="21">
        <f>Kontoplan!B13</f>
        <v>3100</v>
      </c>
      <c r="B15" s="21" t="str">
        <f>Kontoplan!C13</f>
        <v>Salgsinntekter, avgiftsfri</v>
      </c>
      <c r="C15" s="22"/>
      <c r="D15" s="22"/>
      <c r="E15" s="31">
        <f t="shared" si="0"/>
        <v>0</v>
      </c>
      <c r="F15" s="22"/>
      <c r="G15" s="22"/>
      <c r="H15" s="22"/>
      <c r="I15" s="22"/>
      <c r="J15" s="22"/>
      <c r="K15" s="22"/>
      <c r="L15" s="22"/>
      <c r="M15" s="22"/>
      <c r="N15" s="22"/>
      <c r="O15" s="22"/>
      <c r="P15" s="22"/>
      <c r="Q15" s="22"/>
      <c r="R15" s="1"/>
      <c r="S15" s="39"/>
      <c r="T15" s="1"/>
      <c r="U15" s="1"/>
      <c r="V15" s="1"/>
      <c r="W15" s="1"/>
      <c r="X15" s="1"/>
      <c r="Y15" s="1"/>
      <c r="Z15" s="1"/>
    </row>
    <row r="16" spans="1:26" ht="15.75" customHeight="1" x14ac:dyDescent="0.2">
      <c r="A16" s="21">
        <f>Kontoplan!B14</f>
        <v>3101</v>
      </c>
      <c r="B16" s="21" t="str">
        <f>Kontoplan!C14</f>
        <v>Dugnad</v>
      </c>
      <c r="C16" s="22"/>
      <c r="D16" s="22"/>
      <c r="E16" s="31">
        <f t="shared" si="0"/>
        <v>0</v>
      </c>
      <c r="F16" s="22"/>
      <c r="G16" s="22"/>
      <c r="H16" s="22"/>
      <c r="I16" s="22"/>
      <c r="J16" s="22"/>
      <c r="K16" s="22"/>
      <c r="L16" s="22"/>
      <c r="M16" s="22"/>
      <c r="N16" s="22"/>
      <c r="O16" s="22"/>
      <c r="P16" s="22"/>
      <c r="Q16" s="22"/>
      <c r="R16" s="1"/>
      <c r="S16" s="39"/>
      <c r="T16" s="1"/>
      <c r="U16" s="1"/>
      <c r="V16" s="1"/>
      <c r="W16" s="1"/>
      <c r="X16" s="1"/>
      <c r="Y16" s="1"/>
      <c r="Z16" s="1"/>
    </row>
    <row r="17" spans="1:26" ht="15.75" customHeight="1" x14ac:dyDescent="0.2">
      <c r="A17" s="21">
        <f>Kontoplan!B15</f>
        <v>3410</v>
      </c>
      <c r="B17" s="21" t="str">
        <f>Kontoplan!C15</f>
        <v>Tilskudd fra Oslo Kommune</v>
      </c>
      <c r="C17" s="22"/>
      <c r="D17" s="22"/>
      <c r="E17" s="31">
        <f t="shared" si="0"/>
        <v>0</v>
      </c>
      <c r="F17" s="22"/>
      <c r="G17" s="22"/>
      <c r="H17" s="22"/>
      <c r="I17" s="22"/>
      <c r="J17" s="22"/>
      <c r="K17" s="22"/>
      <c r="L17" s="22"/>
      <c r="M17" s="22"/>
      <c r="N17" s="22"/>
      <c r="O17" s="22"/>
      <c r="P17" s="22"/>
      <c r="Q17" s="22"/>
      <c r="R17" s="1"/>
      <c r="S17" s="39"/>
      <c r="T17" s="1"/>
      <c r="U17" s="1"/>
      <c r="V17" s="1"/>
      <c r="W17" s="1"/>
      <c r="X17" s="1"/>
      <c r="Y17" s="1"/>
      <c r="Z17" s="1"/>
    </row>
    <row r="18" spans="1:26" ht="15.75" customHeight="1" x14ac:dyDescent="0.2">
      <c r="A18" s="21">
        <f>Kontoplan!B16</f>
        <v>3420</v>
      </c>
      <c r="B18" s="21" t="str">
        <f>Kontoplan!C16</f>
        <v>Momskompensasjon</v>
      </c>
      <c r="C18" s="22"/>
      <c r="D18" s="22"/>
      <c r="E18" s="31">
        <f t="shared" si="0"/>
        <v>0</v>
      </c>
      <c r="F18" s="22"/>
      <c r="G18" s="22"/>
      <c r="H18" s="22"/>
      <c r="I18" s="22"/>
      <c r="J18" s="22"/>
      <c r="K18" s="22"/>
      <c r="L18" s="22"/>
      <c r="M18" s="22"/>
      <c r="N18" s="22"/>
      <c r="O18" s="22"/>
      <c r="P18" s="22"/>
      <c r="Q18" s="22"/>
      <c r="R18" s="1"/>
      <c r="S18" s="39"/>
      <c r="T18" s="1"/>
      <c r="U18" s="1"/>
      <c r="V18" s="1"/>
      <c r="W18" s="1"/>
      <c r="X18" s="1"/>
      <c r="Y18" s="1"/>
      <c r="Z18" s="1"/>
    </row>
    <row r="19" spans="1:26" ht="15.75" customHeight="1" x14ac:dyDescent="0.2">
      <c r="A19" s="21">
        <f>Kontoplan!B17</f>
        <v>3430</v>
      </c>
      <c r="B19" s="21" t="str">
        <f>Kontoplan!C17</f>
        <v>Grasrotandelen Norsk Tipping</v>
      </c>
      <c r="C19" s="22"/>
      <c r="D19" s="22"/>
      <c r="E19" s="31">
        <f t="shared" si="0"/>
        <v>0</v>
      </c>
      <c r="F19" s="22"/>
      <c r="G19" s="22"/>
      <c r="H19" s="22"/>
      <c r="I19" s="22"/>
      <c r="J19" s="22"/>
      <c r="K19" s="22"/>
      <c r="L19" s="22"/>
      <c r="M19" s="22"/>
      <c r="N19" s="22"/>
      <c r="O19" s="22"/>
      <c r="P19" s="22"/>
      <c r="Q19" s="22"/>
      <c r="R19" s="1"/>
      <c r="S19" s="39"/>
      <c r="T19" s="1"/>
      <c r="U19" s="1"/>
      <c r="V19" s="1"/>
      <c r="W19" s="1"/>
      <c r="X19" s="1"/>
      <c r="Y19" s="1"/>
      <c r="Z19" s="1"/>
    </row>
    <row r="20" spans="1:26" ht="15.75" customHeight="1" x14ac:dyDescent="0.2">
      <c r="A20" s="21">
        <f>Kontoplan!B18</f>
        <v>3900</v>
      </c>
      <c r="B20" s="21" t="str">
        <f>Kontoplan!C18</f>
        <v>Annen driftsrelatert inntekt</v>
      </c>
      <c r="C20" s="22"/>
      <c r="D20" s="22"/>
      <c r="E20" s="31">
        <f t="shared" si="0"/>
        <v>0</v>
      </c>
      <c r="F20" s="22"/>
      <c r="G20" s="22"/>
      <c r="H20" s="22"/>
      <c r="I20" s="22"/>
      <c r="J20" s="22"/>
      <c r="K20" s="22"/>
      <c r="L20" s="22"/>
      <c r="M20" s="22"/>
      <c r="N20" s="22"/>
      <c r="O20" s="22"/>
      <c r="P20" s="22"/>
      <c r="Q20" s="22"/>
      <c r="R20" s="1"/>
      <c r="S20" s="39"/>
      <c r="T20" s="1"/>
      <c r="U20" s="1"/>
      <c r="V20" s="1"/>
      <c r="W20" s="1"/>
      <c r="X20" s="1"/>
      <c r="Y20" s="1"/>
      <c r="Z20" s="1"/>
    </row>
    <row r="21" spans="1:26" ht="15.75" customHeight="1" x14ac:dyDescent="0.2">
      <c r="A21" s="21">
        <f>Kontoplan!B19</f>
        <v>3901</v>
      </c>
      <c r="B21" s="21" t="str">
        <f>Kontoplan!C19</f>
        <v>Internstøtte BI Athletics</v>
      </c>
      <c r="C21" s="22"/>
      <c r="D21" s="22"/>
      <c r="E21" s="31">
        <f t="shared" si="0"/>
        <v>0</v>
      </c>
      <c r="F21" s="22"/>
      <c r="G21" s="22"/>
      <c r="H21" s="22"/>
      <c r="I21" s="22"/>
      <c r="J21" s="22"/>
      <c r="K21" s="22"/>
      <c r="L21" s="22"/>
      <c r="M21" s="22"/>
      <c r="N21" s="22"/>
      <c r="O21" s="22"/>
      <c r="P21" s="22"/>
      <c r="Q21" s="22"/>
      <c r="R21" s="1"/>
      <c r="S21" s="39"/>
      <c r="T21" s="1"/>
      <c r="U21" s="1"/>
      <c r="V21" s="1"/>
      <c r="W21" s="1"/>
      <c r="X21" s="1"/>
      <c r="Y21" s="1"/>
      <c r="Z21" s="1"/>
    </row>
    <row r="22" spans="1:26" ht="15.75" customHeight="1" x14ac:dyDescent="0.2">
      <c r="A22" s="21">
        <f>Kontoplan!B20</f>
        <v>3920</v>
      </c>
      <c r="B22" s="21" t="str">
        <f>Kontoplan!C20</f>
        <v>Medlemskontingent</v>
      </c>
      <c r="C22" s="22"/>
      <c r="D22" s="22"/>
      <c r="E22" s="31">
        <f t="shared" si="0"/>
        <v>0</v>
      </c>
      <c r="F22" s="22"/>
      <c r="G22" s="22"/>
      <c r="H22" s="22"/>
      <c r="I22" s="22"/>
      <c r="J22" s="22"/>
      <c r="K22" s="22"/>
      <c r="L22" s="22"/>
      <c r="M22" s="22"/>
      <c r="N22" s="22"/>
      <c r="O22" s="22"/>
      <c r="P22" s="22"/>
      <c r="Q22" s="22"/>
      <c r="R22" s="1"/>
      <c r="S22" s="39"/>
      <c r="T22" s="1"/>
      <c r="U22" s="1"/>
      <c r="V22" s="1"/>
      <c r="W22" s="1"/>
      <c r="X22" s="1"/>
      <c r="Y22" s="1"/>
      <c r="Z22" s="1"/>
    </row>
    <row r="23" spans="1:26" ht="15.75" customHeight="1" x14ac:dyDescent="0.2">
      <c r="A23" s="21">
        <f>Kontoplan!B21</f>
        <v>3921</v>
      </c>
      <c r="B23" s="21" t="str">
        <f>Kontoplan!C21</f>
        <v>Gruppeavgift</v>
      </c>
      <c r="C23" s="22"/>
      <c r="D23" s="22"/>
      <c r="E23" s="31">
        <f t="shared" si="0"/>
        <v>0</v>
      </c>
      <c r="F23" s="22"/>
      <c r="G23" s="22"/>
      <c r="H23" s="22"/>
      <c r="I23" s="22"/>
      <c r="J23" s="22"/>
      <c r="K23" s="22"/>
      <c r="L23" s="22"/>
      <c r="M23" s="22"/>
      <c r="N23" s="22"/>
      <c r="O23" s="22"/>
      <c r="P23" s="22"/>
      <c r="Q23" s="22"/>
      <c r="R23" s="1"/>
      <c r="S23" s="39"/>
      <c r="T23" s="1"/>
      <c r="U23" s="1"/>
      <c r="V23" s="1"/>
      <c r="W23" s="1"/>
      <c r="X23" s="1"/>
      <c r="Y23" s="1"/>
      <c r="Z23" s="1"/>
    </row>
    <row r="24" spans="1:26" ht="15.75" customHeight="1" x14ac:dyDescent="0.2">
      <c r="A24" s="21">
        <f>Kontoplan!B22</f>
        <v>3930</v>
      </c>
      <c r="B24" s="21" t="str">
        <f>Kontoplan!C22</f>
        <v>Treningsavgift</v>
      </c>
      <c r="C24" s="22"/>
      <c r="D24" s="22"/>
      <c r="E24" s="31">
        <f t="shared" si="0"/>
        <v>0</v>
      </c>
      <c r="F24" s="22"/>
      <c r="G24" s="22"/>
      <c r="H24" s="22"/>
      <c r="I24" s="22"/>
      <c r="J24" s="22"/>
      <c r="K24" s="22"/>
      <c r="L24" s="22"/>
      <c r="M24" s="22"/>
      <c r="N24" s="22"/>
      <c r="O24" s="22"/>
      <c r="P24" s="22"/>
      <c r="Q24" s="22"/>
      <c r="R24" s="1"/>
      <c r="S24" s="39"/>
      <c r="T24" s="1"/>
      <c r="U24" s="1"/>
      <c r="V24" s="1"/>
      <c r="W24" s="1"/>
      <c r="X24" s="1"/>
      <c r="Y24" s="1"/>
      <c r="Z24" s="1"/>
    </row>
    <row r="25" spans="1:26" ht="15.75" customHeight="1" x14ac:dyDescent="0.2">
      <c r="A25" s="21">
        <f>Kontoplan!B23</f>
        <v>3990</v>
      </c>
      <c r="B25" s="21" t="str">
        <f>Kontoplan!C23</f>
        <v>Kontingent fra BI-studenter</v>
      </c>
      <c r="C25" s="22"/>
      <c r="D25" s="22"/>
      <c r="E25" s="31">
        <f t="shared" si="0"/>
        <v>0</v>
      </c>
      <c r="F25" s="22"/>
      <c r="G25" s="22"/>
      <c r="H25" s="22"/>
      <c r="I25" s="22"/>
      <c r="J25" s="22"/>
      <c r="K25" s="22"/>
      <c r="L25" s="22"/>
      <c r="M25" s="22"/>
      <c r="N25" s="22"/>
      <c r="O25" s="22"/>
      <c r="P25" s="22"/>
      <c r="Q25" s="22"/>
      <c r="R25" s="1"/>
      <c r="S25" s="39"/>
      <c r="T25" s="1"/>
      <c r="U25" s="1"/>
      <c r="V25" s="1"/>
      <c r="W25" s="1"/>
      <c r="X25" s="1"/>
      <c r="Y25" s="1"/>
      <c r="Z25" s="1"/>
    </row>
    <row r="26" spans="1:26" ht="15.75" customHeight="1" x14ac:dyDescent="0.2">
      <c r="A26" s="21">
        <f>Kontoplan!B24</f>
        <v>3991</v>
      </c>
      <c r="B26" s="21" t="str">
        <f>Kontoplan!C24</f>
        <v>Støtte fra BISO</v>
      </c>
      <c r="C26" s="22"/>
      <c r="D26" s="22"/>
      <c r="E26" s="31">
        <f t="shared" si="0"/>
        <v>0</v>
      </c>
      <c r="F26" s="22"/>
      <c r="G26" s="22"/>
      <c r="H26" s="22"/>
      <c r="I26" s="22"/>
      <c r="J26" s="22"/>
      <c r="K26" s="22"/>
      <c r="L26" s="22"/>
      <c r="M26" s="22"/>
      <c r="N26" s="22"/>
      <c r="O26" s="22"/>
      <c r="P26" s="22"/>
      <c r="Q26" s="22"/>
      <c r="R26" s="1"/>
      <c r="S26" s="39"/>
      <c r="T26" s="1"/>
      <c r="U26" s="1"/>
      <c r="V26" s="1"/>
      <c r="W26" s="1"/>
      <c r="X26" s="1"/>
      <c r="Y26" s="1"/>
      <c r="Z26" s="1"/>
    </row>
    <row r="27" spans="1:26" ht="15.75" customHeight="1" x14ac:dyDescent="0.2">
      <c r="A27" s="21">
        <f>Kontoplan!B25</f>
        <v>3992</v>
      </c>
      <c r="B27" s="21" t="str">
        <f>Kontoplan!C25</f>
        <v>Støtte fra BI</v>
      </c>
      <c r="C27" s="22"/>
      <c r="D27" s="22"/>
      <c r="E27" s="31">
        <f t="shared" si="0"/>
        <v>0</v>
      </c>
      <c r="F27" s="22"/>
      <c r="G27" s="22"/>
      <c r="H27" s="22"/>
      <c r="I27" s="22"/>
      <c r="J27" s="22"/>
      <c r="K27" s="22"/>
      <c r="L27" s="22"/>
      <c r="M27" s="22"/>
      <c r="N27" s="22"/>
      <c r="O27" s="22"/>
      <c r="P27" s="22"/>
      <c r="Q27" s="22"/>
      <c r="R27" s="1"/>
      <c r="S27" s="39"/>
      <c r="T27" s="1"/>
      <c r="U27" s="1"/>
      <c r="V27" s="1"/>
      <c r="W27" s="1"/>
      <c r="X27" s="1"/>
      <c r="Y27" s="1"/>
      <c r="Z27" s="1"/>
    </row>
    <row r="28" spans="1:26" ht="15.75" customHeight="1" x14ac:dyDescent="0.2">
      <c r="A28" s="21">
        <f>Kontoplan!B26</f>
        <v>3993</v>
      </c>
      <c r="B28" s="21" t="str">
        <f>Kontoplan!C26</f>
        <v>Støtte fra Velferdstinget</v>
      </c>
      <c r="C28" s="22"/>
      <c r="D28" s="22"/>
      <c r="E28" s="31">
        <f t="shared" si="0"/>
        <v>0</v>
      </c>
      <c r="F28" s="22"/>
      <c r="G28" s="22"/>
      <c r="H28" s="22"/>
      <c r="I28" s="22"/>
      <c r="J28" s="22"/>
      <c r="K28" s="22"/>
      <c r="L28" s="22"/>
      <c r="M28" s="22"/>
      <c r="N28" s="22"/>
      <c r="O28" s="22"/>
      <c r="P28" s="22"/>
      <c r="Q28" s="22"/>
      <c r="R28" s="1"/>
      <c r="S28" s="39"/>
      <c r="T28" s="1"/>
      <c r="U28" s="1"/>
      <c r="V28" s="1"/>
      <c r="W28" s="1"/>
      <c r="X28" s="1"/>
      <c r="Y28" s="1"/>
      <c r="Z28" s="1"/>
    </row>
    <row r="29" spans="1:26" ht="15.75" customHeight="1" x14ac:dyDescent="0.2">
      <c r="A29" s="21">
        <f>Kontoplan!B27</f>
        <v>3994</v>
      </c>
      <c r="B29" s="21" t="str">
        <f>Kontoplan!C27</f>
        <v>Støtte fra NSI</v>
      </c>
      <c r="C29" s="22"/>
      <c r="D29" s="22"/>
      <c r="E29" s="31">
        <f t="shared" si="0"/>
        <v>0</v>
      </c>
      <c r="F29" s="22"/>
      <c r="G29" s="22"/>
      <c r="H29" s="22"/>
      <c r="I29" s="22"/>
      <c r="J29" s="22"/>
      <c r="K29" s="22"/>
      <c r="L29" s="22"/>
      <c r="M29" s="22"/>
      <c r="N29" s="22"/>
      <c r="O29" s="22"/>
      <c r="P29" s="22"/>
      <c r="Q29" s="22"/>
      <c r="R29" s="1"/>
      <c r="S29" s="39"/>
      <c r="T29" s="1"/>
      <c r="U29" s="1"/>
      <c r="V29" s="1"/>
      <c r="W29" s="1"/>
      <c r="X29" s="1"/>
      <c r="Y29" s="1"/>
      <c r="Z29" s="1"/>
    </row>
    <row r="30" spans="1:26" ht="15.75" customHeight="1" x14ac:dyDescent="0.2">
      <c r="A30" s="21">
        <f>Kontoplan!B28</f>
        <v>3995</v>
      </c>
      <c r="B30" s="21" t="str">
        <f>Kontoplan!C28</f>
        <v>Annen støtte</v>
      </c>
      <c r="C30" s="22"/>
      <c r="D30" s="22"/>
      <c r="E30" s="31">
        <f t="shared" si="0"/>
        <v>0</v>
      </c>
      <c r="F30" s="22"/>
      <c r="G30" s="22"/>
      <c r="H30" s="22"/>
      <c r="I30" s="22"/>
      <c r="J30" s="22"/>
      <c r="K30" s="22"/>
      <c r="L30" s="22"/>
      <c r="M30" s="22"/>
      <c r="N30" s="22"/>
      <c r="O30" s="22"/>
      <c r="P30" s="22"/>
      <c r="Q30" s="22"/>
      <c r="R30" s="1"/>
      <c r="S30" s="39"/>
      <c r="T30" s="1"/>
      <c r="U30" s="1"/>
      <c r="V30" s="1"/>
      <c r="W30" s="1"/>
      <c r="X30" s="1"/>
      <c r="Y30" s="1"/>
      <c r="Z30" s="1"/>
    </row>
    <row r="31" spans="1:26" ht="15.75" customHeight="1" x14ac:dyDescent="0.2">
      <c r="A31" s="1"/>
      <c r="B31" s="1"/>
      <c r="C31" s="28"/>
      <c r="D31" s="28"/>
      <c r="E31" s="28"/>
      <c r="F31" s="28"/>
      <c r="G31" s="28"/>
      <c r="H31" s="28"/>
      <c r="I31" s="28"/>
      <c r="J31" s="28"/>
      <c r="K31" s="28"/>
      <c r="L31" s="28"/>
      <c r="M31" s="28"/>
      <c r="N31" s="28"/>
      <c r="O31" s="28"/>
      <c r="P31" s="28"/>
      <c r="Q31" s="28"/>
      <c r="R31" s="1"/>
      <c r="S31" s="1"/>
      <c r="T31" s="1"/>
      <c r="U31" s="1"/>
      <c r="V31" s="1"/>
      <c r="W31" s="1"/>
      <c r="X31" s="1"/>
      <c r="Y31" s="1"/>
      <c r="Z31" s="1"/>
    </row>
    <row r="32" spans="1:26" ht="15.75" customHeight="1" x14ac:dyDescent="0.2">
      <c r="A32" s="63" t="s">
        <v>170</v>
      </c>
      <c r="B32" s="61"/>
      <c r="C32" s="30">
        <f t="shared" ref="C32:Q32" si="1">SUM(C13:C31)</f>
        <v>0</v>
      </c>
      <c r="D32" s="30">
        <f t="shared" si="1"/>
        <v>0</v>
      </c>
      <c r="E32" s="31">
        <f t="shared" si="1"/>
        <v>0</v>
      </c>
      <c r="F32" s="30">
        <f t="shared" si="1"/>
        <v>0</v>
      </c>
      <c r="G32" s="30">
        <f t="shared" si="1"/>
        <v>0</v>
      </c>
      <c r="H32" s="30">
        <f t="shared" si="1"/>
        <v>0</v>
      </c>
      <c r="I32" s="30">
        <f t="shared" si="1"/>
        <v>0</v>
      </c>
      <c r="J32" s="30">
        <f t="shared" si="1"/>
        <v>0</v>
      </c>
      <c r="K32" s="30">
        <f t="shared" si="1"/>
        <v>0</v>
      </c>
      <c r="L32" s="30">
        <f t="shared" si="1"/>
        <v>0</v>
      </c>
      <c r="M32" s="30">
        <f t="shared" si="1"/>
        <v>0</v>
      </c>
      <c r="N32" s="30">
        <f t="shared" si="1"/>
        <v>0</v>
      </c>
      <c r="O32" s="30">
        <f t="shared" si="1"/>
        <v>0</v>
      </c>
      <c r="P32" s="30">
        <f t="shared" si="1"/>
        <v>0</v>
      </c>
      <c r="Q32" s="30">
        <f t="shared" si="1"/>
        <v>0</v>
      </c>
      <c r="R32" s="1"/>
      <c r="S32" s="3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5" t="s">
        <v>171</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9" t="s">
        <v>162</v>
      </c>
      <c r="B38" s="19" t="s">
        <v>163</v>
      </c>
      <c r="C38" s="19" t="s">
        <v>164</v>
      </c>
      <c r="D38" s="19" t="s">
        <v>165</v>
      </c>
      <c r="E38" s="20" t="s">
        <v>166</v>
      </c>
      <c r="F38" s="19" t="s">
        <v>177</v>
      </c>
      <c r="G38" s="19" t="s">
        <v>178</v>
      </c>
      <c r="H38" s="19" t="s">
        <v>179</v>
      </c>
      <c r="I38" s="19" t="s">
        <v>180</v>
      </c>
      <c r="J38" s="19" t="s">
        <v>181</v>
      </c>
      <c r="K38" s="19" t="s">
        <v>182</v>
      </c>
      <c r="L38" s="19" t="s">
        <v>183</v>
      </c>
      <c r="M38" s="19" t="s">
        <v>184</v>
      </c>
      <c r="N38" s="19" t="s">
        <v>185</v>
      </c>
      <c r="O38" s="19" t="s">
        <v>186</v>
      </c>
      <c r="P38" s="19" t="s">
        <v>187</v>
      </c>
      <c r="Q38" s="19" t="s">
        <v>188</v>
      </c>
      <c r="R38" s="38"/>
      <c r="S38" s="19" t="s">
        <v>189</v>
      </c>
      <c r="T38" s="1"/>
      <c r="U38" s="1"/>
      <c r="V38" s="1"/>
      <c r="W38" s="1"/>
      <c r="X38" s="1"/>
      <c r="Y38" s="1"/>
      <c r="Z38" s="1"/>
    </row>
    <row r="39" spans="1:26" ht="15.75" customHeight="1" x14ac:dyDescent="0.2">
      <c r="A39" s="21">
        <f>Kontoplan!B29</f>
        <v>5910</v>
      </c>
      <c r="B39" s="21" t="str">
        <f>Kontoplan!C29</f>
        <v>Lunsjkort</v>
      </c>
      <c r="C39" s="22"/>
      <c r="D39" s="22"/>
      <c r="E39" s="31">
        <f t="shared" ref="E39:E70" si="2">SUM(F39:Q39)</f>
        <v>0</v>
      </c>
      <c r="F39" s="22"/>
      <c r="G39" s="22"/>
      <c r="H39" s="22"/>
      <c r="I39" s="22"/>
      <c r="J39" s="22"/>
      <c r="K39" s="22"/>
      <c r="L39" s="22"/>
      <c r="M39" s="22"/>
      <c r="N39" s="22"/>
      <c r="O39" s="22"/>
      <c r="P39" s="22"/>
      <c r="Q39" s="22"/>
      <c r="R39" s="1"/>
      <c r="S39" s="39"/>
      <c r="T39" s="1"/>
      <c r="U39" s="1"/>
      <c r="V39" s="1"/>
      <c r="W39" s="1"/>
      <c r="X39" s="1"/>
      <c r="Y39" s="1"/>
      <c r="Z39" s="1"/>
    </row>
    <row r="40" spans="1:26" ht="15.75" customHeight="1" x14ac:dyDescent="0.2">
      <c r="A40" s="21">
        <f>Kontoplan!B30</f>
        <v>5995</v>
      </c>
      <c r="B40" s="21" t="str">
        <f>Kontoplan!C30</f>
        <v>Styrekostnader</v>
      </c>
      <c r="C40" s="22"/>
      <c r="D40" s="22"/>
      <c r="E40" s="31">
        <f t="shared" si="2"/>
        <v>0</v>
      </c>
      <c r="F40" s="22"/>
      <c r="G40" s="22"/>
      <c r="H40" s="22"/>
      <c r="I40" s="22"/>
      <c r="J40" s="22"/>
      <c r="K40" s="22"/>
      <c r="L40" s="22"/>
      <c r="M40" s="22"/>
      <c r="N40" s="22"/>
      <c r="O40" s="22"/>
      <c r="P40" s="22"/>
      <c r="Q40" s="22"/>
      <c r="R40" s="1"/>
      <c r="S40" s="39"/>
      <c r="T40" s="1"/>
      <c r="U40" s="1"/>
      <c r="V40" s="1"/>
      <c r="W40" s="1"/>
      <c r="X40" s="1"/>
      <c r="Y40" s="1"/>
      <c r="Z40" s="1"/>
    </row>
    <row r="41" spans="1:26" ht="15.75" customHeight="1" x14ac:dyDescent="0.2">
      <c r="A41" s="21">
        <f>Kontoplan!B31</f>
        <v>6480</v>
      </c>
      <c r="B41" s="21" t="str">
        <f>Kontoplan!C31</f>
        <v>Leiekostnad idrett</v>
      </c>
      <c r="C41" s="22"/>
      <c r="D41" s="22"/>
      <c r="E41" s="31">
        <f t="shared" si="2"/>
        <v>0</v>
      </c>
      <c r="F41" s="22"/>
      <c r="G41" s="22"/>
      <c r="H41" s="22"/>
      <c r="I41" s="22"/>
      <c r="J41" s="22"/>
      <c r="K41" s="22"/>
      <c r="L41" s="22"/>
      <c r="M41" s="22"/>
      <c r="N41" s="22"/>
      <c r="O41" s="22"/>
      <c r="P41" s="22"/>
      <c r="Q41" s="22"/>
      <c r="R41" s="1"/>
      <c r="S41" s="39"/>
      <c r="T41" s="1"/>
      <c r="U41" s="1"/>
      <c r="V41" s="1"/>
      <c r="W41" s="1"/>
      <c r="X41" s="1"/>
      <c r="Y41" s="1"/>
      <c r="Z41" s="1"/>
    </row>
    <row r="42" spans="1:26" ht="15.75" customHeight="1" x14ac:dyDescent="0.2">
      <c r="A42" s="21">
        <f>Kontoplan!B32</f>
        <v>6490</v>
      </c>
      <c r="B42" s="21" t="str">
        <f>Kontoplan!C32</f>
        <v>Leiekostnad annen</v>
      </c>
      <c r="C42" s="22"/>
      <c r="D42" s="22"/>
      <c r="E42" s="31">
        <f t="shared" si="2"/>
        <v>0</v>
      </c>
      <c r="F42" s="22"/>
      <c r="G42" s="22"/>
      <c r="H42" s="22"/>
      <c r="I42" s="22"/>
      <c r="J42" s="22"/>
      <c r="K42" s="22"/>
      <c r="L42" s="22"/>
      <c r="M42" s="22"/>
      <c r="N42" s="22"/>
      <c r="O42" s="22"/>
      <c r="P42" s="22"/>
      <c r="Q42" s="22"/>
      <c r="R42" s="1"/>
      <c r="S42" s="39"/>
      <c r="T42" s="1"/>
      <c r="U42" s="1"/>
      <c r="V42" s="1"/>
      <c r="W42" s="1"/>
      <c r="X42" s="1"/>
      <c r="Y42" s="1"/>
      <c r="Z42" s="1"/>
    </row>
    <row r="43" spans="1:26" ht="15.75" customHeight="1" x14ac:dyDescent="0.2">
      <c r="A43" s="21">
        <f>Kontoplan!B33</f>
        <v>6540</v>
      </c>
      <c r="B43" s="21" t="str">
        <f>Kontoplan!C33</f>
        <v>Idrettsutstyr</v>
      </c>
      <c r="C43" s="22"/>
      <c r="D43" s="22"/>
      <c r="E43" s="31">
        <f t="shared" si="2"/>
        <v>0</v>
      </c>
      <c r="F43" s="22"/>
      <c r="G43" s="22"/>
      <c r="H43" s="22"/>
      <c r="I43" s="22"/>
      <c r="J43" s="22"/>
      <c r="K43" s="22"/>
      <c r="L43" s="22"/>
      <c r="M43" s="22"/>
      <c r="N43" s="22"/>
      <c r="O43" s="22"/>
      <c r="P43" s="22"/>
      <c r="Q43" s="22"/>
      <c r="R43" s="1"/>
      <c r="S43" s="39"/>
      <c r="T43" s="1"/>
      <c r="U43" s="1"/>
      <c r="V43" s="1"/>
      <c r="W43" s="1"/>
      <c r="X43" s="1"/>
      <c r="Y43" s="1"/>
      <c r="Z43" s="1"/>
    </row>
    <row r="44" spans="1:26" ht="15.75" customHeight="1" x14ac:dyDescent="0.2">
      <c r="A44" s="21">
        <f>Kontoplan!B34</f>
        <v>6550</v>
      </c>
      <c r="B44" s="21" t="str">
        <f>Kontoplan!C34</f>
        <v>Driftsmateriale</v>
      </c>
      <c r="C44" s="22"/>
      <c r="D44" s="22"/>
      <c r="E44" s="31">
        <f t="shared" si="2"/>
        <v>0</v>
      </c>
      <c r="F44" s="22"/>
      <c r="G44" s="22"/>
      <c r="H44" s="22"/>
      <c r="I44" s="22"/>
      <c r="J44" s="22"/>
      <c r="K44" s="22"/>
      <c r="L44" s="22"/>
      <c r="M44" s="22"/>
      <c r="N44" s="22"/>
      <c r="O44" s="22"/>
      <c r="P44" s="22"/>
      <c r="Q44" s="22"/>
      <c r="R44" s="1"/>
      <c r="S44" s="39"/>
      <c r="T44" s="1"/>
      <c r="U44" s="1"/>
      <c r="V44" s="1"/>
      <c r="W44" s="1"/>
      <c r="X44" s="1"/>
      <c r="Y44" s="1"/>
      <c r="Z44" s="1"/>
    </row>
    <row r="45" spans="1:26" ht="15.75" customHeight="1" x14ac:dyDescent="0.2">
      <c r="A45" s="21">
        <f>Kontoplan!B35</f>
        <v>6555</v>
      </c>
      <c r="B45" s="21" t="str">
        <f>Kontoplan!C35</f>
        <v>Andre driftskostnader</v>
      </c>
      <c r="C45" s="22"/>
      <c r="D45" s="22"/>
      <c r="E45" s="31">
        <f t="shared" si="2"/>
        <v>0</v>
      </c>
      <c r="F45" s="22"/>
      <c r="G45" s="22"/>
      <c r="H45" s="22"/>
      <c r="I45" s="22"/>
      <c r="J45" s="22"/>
      <c r="K45" s="22"/>
      <c r="L45" s="22"/>
      <c r="M45" s="22"/>
      <c r="N45" s="22"/>
      <c r="O45" s="22"/>
      <c r="P45" s="22"/>
      <c r="Q45" s="22"/>
      <c r="R45" s="1"/>
      <c r="S45" s="39"/>
      <c r="T45" s="1"/>
      <c r="U45" s="1"/>
      <c r="V45" s="1"/>
      <c r="W45" s="1"/>
      <c r="X45" s="1"/>
      <c r="Y45" s="1"/>
      <c r="Z45" s="1"/>
    </row>
    <row r="46" spans="1:26" ht="15.75" customHeight="1" x14ac:dyDescent="0.2">
      <c r="A46" s="21">
        <f>Kontoplan!B36</f>
        <v>6571</v>
      </c>
      <c r="B46" s="21" t="str">
        <f>Kontoplan!C36</f>
        <v>Drakter</v>
      </c>
      <c r="C46" s="22"/>
      <c r="D46" s="22"/>
      <c r="E46" s="31">
        <f t="shared" si="2"/>
        <v>0</v>
      </c>
      <c r="F46" s="22"/>
      <c r="G46" s="22"/>
      <c r="H46" s="22"/>
      <c r="I46" s="22"/>
      <c r="J46" s="22"/>
      <c r="K46" s="22"/>
      <c r="L46" s="22"/>
      <c r="M46" s="22"/>
      <c r="N46" s="22"/>
      <c r="O46" s="22"/>
      <c r="P46" s="22"/>
      <c r="Q46" s="22"/>
      <c r="R46" s="1"/>
      <c r="S46" s="39"/>
      <c r="T46" s="1"/>
      <c r="U46" s="1"/>
      <c r="V46" s="1"/>
      <c r="W46" s="1"/>
      <c r="X46" s="1"/>
      <c r="Y46" s="1"/>
      <c r="Z46" s="1"/>
    </row>
    <row r="47" spans="1:26" ht="15.75" customHeight="1" x14ac:dyDescent="0.2">
      <c r="A47" s="21">
        <f>Kontoplan!B37</f>
        <v>6572</v>
      </c>
      <c r="B47" s="21" t="str">
        <f>Kontoplan!C37</f>
        <v>Annet klær</v>
      </c>
      <c r="C47" s="22"/>
      <c r="D47" s="22"/>
      <c r="E47" s="31">
        <f t="shared" si="2"/>
        <v>0</v>
      </c>
      <c r="F47" s="22"/>
      <c r="G47" s="22"/>
      <c r="H47" s="22"/>
      <c r="I47" s="22"/>
      <c r="J47" s="22"/>
      <c r="K47" s="22"/>
      <c r="L47" s="22"/>
      <c r="M47" s="22"/>
      <c r="N47" s="22"/>
      <c r="O47" s="22"/>
      <c r="P47" s="22"/>
      <c r="Q47" s="22"/>
      <c r="R47" s="1"/>
      <c r="S47" s="39"/>
      <c r="T47" s="1"/>
      <c r="U47" s="1"/>
      <c r="V47" s="1"/>
      <c r="W47" s="1"/>
      <c r="X47" s="1"/>
      <c r="Y47" s="1"/>
      <c r="Z47" s="1"/>
    </row>
    <row r="48" spans="1:26" ht="15.75" customHeight="1" x14ac:dyDescent="0.2">
      <c r="A48" s="21">
        <f>Kontoplan!B38</f>
        <v>6620</v>
      </c>
      <c r="B48" s="21" t="str">
        <f>Kontoplan!C38</f>
        <v>Reparasjon og vedlikehold</v>
      </c>
      <c r="C48" s="22"/>
      <c r="D48" s="22"/>
      <c r="E48" s="31">
        <f t="shared" si="2"/>
        <v>0</v>
      </c>
      <c r="F48" s="22"/>
      <c r="G48" s="22"/>
      <c r="H48" s="22"/>
      <c r="I48" s="22"/>
      <c r="J48" s="22"/>
      <c r="K48" s="22"/>
      <c r="L48" s="22"/>
      <c r="M48" s="22"/>
      <c r="N48" s="22"/>
      <c r="O48" s="22"/>
      <c r="P48" s="22"/>
      <c r="Q48" s="22"/>
      <c r="R48" s="1"/>
      <c r="S48" s="39"/>
      <c r="T48" s="1"/>
      <c r="U48" s="1"/>
      <c r="V48" s="1"/>
      <c r="W48" s="1"/>
      <c r="X48" s="1"/>
      <c r="Y48" s="1"/>
      <c r="Z48" s="1"/>
    </row>
    <row r="49" spans="1:26" ht="15.75" customHeight="1" x14ac:dyDescent="0.2">
      <c r="A49" s="21">
        <f>Kontoplan!B39</f>
        <v>6705</v>
      </c>
      <c r="B49" s="21" t="str">
        <f>Kontoplan!C39</f>
        <v>Regnskapshonorar</v>
      </c>
      <c r="C49" s="22"/>
      <c r="D49" s="22"/>
      <c r="E49" s="31">
        <f t="shared" si="2"/>
        <v>0</v>
      </c>
      <c r="F49" s="22"/>
      <c r="G49" s="22"/>
      <c r="H49" s="22"/>
      <c r="I49" s="22"/>
      <c r="J49" s="22"/>
      <c r="K49" s="22"/>
      <c r="L49" s="22"/>
      <c r="M49" s="22"/>
      <c r="N49" s="22"/>
      <c r="O49" s="22"/>
      <c r="P49" s="22"/>
      <c r="Q49" s="22"/>
      <c r="R49" s="1"/>
      <c r="S49" s="39"/>
      <c r="T49" s="1"/>
      <c r="U49" s="1"/>
      <c r="V49" s="1"/>
      <c r="W49" s="1"/>
      <c r="X49" s="1"/>
      <c r="Y49" s="1"/>
      <c r="Z49" s="1"/>
    </row>
    <row r="50" spans="1:26" ht="15.75" customHeight="1" x14ac:dyDescent="0.2">
      <c r="A50" s="21">
        <f>Kontoplan!B40</f>
        <v>6710</v>
      </c>
      <c r="B50" s="21" t="str">
        <f>Kontoplan!C40</f>
        <v>Dommerhonorar</v>
      </c>
      <c r="C50" s="22"/>
      <c r="D50" s="22"/>
      <c r="E50" s="31">
        <f t="shared" si="2"/>
        <v>0</v>
      </c>
      <c r="F50" s="22"/>
      <c r="G50" s="22"/>
      <c r="H50" s="22"/>
      <c r="I50" s="22"/>
      <c r="J50" s="22"/>
      <c r="K50" s="22"/>
      <c r="L50" s="22"/>
      <c r="M50" s="22"/>
      <c r="N50" s="22"/>
      <c r="O50" s="22"/>
      <c r="P50" s="22"/>
      <c r="Q50" s="22"/>
      <c r="R50" s="1"/>
      <c r="S50" s="39"/>
      <c r="T50" s="1"/>
      <c r="U50" s="1"/>
      <c r="V50" s="1"/>
      <c r="W50" s="1"/>
      <c r="X50" s="1"/>
      <c r="Y50" s="1"/>
      <c r="Z50" s="1"/>
    </row>
    <row r="51" spans="1:26" ht="15.75" customHeight="1" x14ac:dyDescent="0.2">
      <c r="A51" s="21">
        <f>Kontoplan!B41</f>
        <v>6711</v>
      </c>
      <c r="B51" s="21" t="str">
        <f>Kontoplan!C41</f>
        <v>Trenerhonorar</v>
      </c>
      <c r="C51" s="22"/>
      <c r="D51" s="22"/>
      <c r="E51" s="31">
        <f t="shared" si="2"/>
        <v>0</v>
      </c>
      <c r="F51" s="22"/>
      <c r="G51" s="22"/>
      <c r="H51" s="22"/>
      <c r="I51" s="22"/>
      <c r="J51" s="22"/>
      <c r="K51" s="22"/>
      <c r="L51" s="22"/>
      <c r="M51" s="22"/>
      <c r="N51" s="22"/>
      <c r="O51" s="22"/>
      <c r="P51" s="22"/>
      <c r="Q51" s="22"/>
      <c r="R51" s="1"/>
      <c r="S51" s="39"/>
      <c r="T51" s="1"/>
      <c r="U51" s="1"/>
      <c r="V51" s="1"/>
      <c r="W51" s="1"/>
      <c r="X51" s="1"/>
      <c r="Y51" s="1"/>
      <c r="Z51" s="1"/>
    </row>
    <row r="52" spans="1:26" ht="15.75" customHeight="1" x14ac:dyDescent="0.2">
      <c r="A52" s="21">
        <f>Kontoplan!B42</f>
        <v>6800</v>
      </c>
      <c r="B52" s="21" t="str">
        <f>Kontoplan!C42</f>
        <v>Kontorrekvisita</v>
      </c>
      <c r="C52" s="22"/>
      <c r="D52" s="22"/>
      <c r="E52" s="31">
        <f t="shared" si="2"/>
        <v>0</v>
      </c>
      <c r="F52" s="22"/>
      <c r="G52" s="22"/>
      <c r="H52" s="22"/>
      <c r="I52" s="22"/>
      <c r="J52" s="22"/>
      <c r="K52" s="22"/>
      <c r="L52" s="22"/>
      <c r="M52" s="22"/>
      <c r="N52" s="22"/>
      <c r="O52" s="22"/>
      <c r="P52" s="22"/>
      <c r="Q52" s="22"/>
      <c r="R52" s="1"/>
      <c r="S52" s="39"/>
      <c r="T52" s="1"/>
      <c r="U52" s="1"/>
      <c r="V52" s="1"/>
      <c r="W52" s="1"/>
      <c r="X52" s="1"/>
      <c r="Y52" s="1"/>
      <c r="Z52" s="1"/>
    </row>
    <row r="53" spans="1:26" ht="15.75" customHeight="1" x14ac:dyDescent="0.2">
      <c r="A53" s="21">
        <f>Kontoplan!B43</f>
        <v>6810</v>
      </c>
      <c r="B53" s="21" t="str">
        <f>Kontoplan!C43</f>
        <v>Datakostnad</v>
      </c>
      <c r="C53" s="22"/>
      <c r="D53" s="22"/>
      <c r="E53" s="31">
        <f t="shared" si="2"/>
        <v>0</v>
      </c>
      <c r="F53" s="22"/>
      <c r="G53" s="22"/>
      <c r="H53" s="22"/>
      <c r="I53" s="22"/>
      <c r="J53" s="22"/>
      <c r="K53" s="22"/>
      <c r="L53" s="22"/>
      <c r="M53" s="22"/>
      <c r="N53" s="22"/>
      <c r="O53" s="22"/>
      <c r="P53" s="22"/>
      <c r="Q53" s="22"/>
      <c r="R53" s="1"/>
      <c r="S53" s="39"/>
      <c r="T53" s="1"/>
      <c r="U53" s="1"/>
      <c r="V53" s="1"/>
      <c r="W53" s="1"/>
      <c r="X53" s="1"/>
      <c r="Y53" s="1"/>
      <c r="Z53" s="1"/>
    </row>
    <row r="54" spans="1:26" ht="15.75" customHeight="1" x14ac:dyDescent="0.2">
      <c r="A54" s="21">
        <f>Kontoplan!B44</f>
        <v>6860</v>
      </c>
      <c r="B54" s="21" t="str">
        <f>Kontoplan!C44</f>
        <v>Møte, kurs, oppdatering o.l</v>
      </c>
      <c r="C54" s="22"/>
      <c r="D54" s="22"/>
      <c r="E54" s="31">
        <f t="shared" si="2"/>
        <v>0</v>
      </c>
      <c r="F54" s="22"/>
      <c r="G54" s="22"/>
      <c r="H54" s="22"/>
      <c r="I54" s="22"/>
      <c r="J54" s="22"/>
      <c r="K54" s="22"/>
      <c r="L54" s="22"/>
      <c r="M54" s="22"/>
      <c r="N54" s="22"/>
      <c r="O54" s="22"/>
      <c r="P54" s="22"/>
      <c r="Q54" s="22"/>
      <c r="R54" s="1"/>
      <c r="S54" s="39"/>
      <c r="T54" s="1"/>
      <c r="U54" s="1"/>
      <c r="V54" s="1"/>
      <c r="W54" s="1"/>
      <c r="X54" s="1"/>
      <c r="Y54" s="1"/>
      <c r="Z54" s="1"/>
    </row>
    <row r="55" spans="1:26" ht="15.75" customHeight="1" x14ac:dyDescent="0.2">
      <c r="A55" s="21">
        <f>Kontoplan!B45</f>
        <v>6900</v>
      </c>
      <c r="B55" s="21" t="str">
        <f>Kontoplan!C45</f>
        <v>Mobil</v>
      </c>
      <c r="C55" s="22"/>
      <c r="D55" s="22"/>
      <c r="E55" s="31">
        <f t="shared" si="2"/>
        <v>0</v>
      </c>
      <c r="F55" s="22"/>
      <c r="G55" s="22"/>
      <c r="H55" s="22"/>
      <c r="I55" s="22"/>
      <c r="J55" s="22"/>
      <c r="K55" s="22"/>
      <c r="L55" s="22"/>
      <c r="M55" s="22"/>
      <c r="N55" s="22"/>
      <c r="O55" s="22"/>
      <c r="P55" s="22"/>
      <c r="Q55" s="22"/>
      <c r="R55" s="1"/>
      <c r="S55" s="39"/>
      <c r="T55" s="1"/>
      <c r="U55" s="1"/>
      <c r="V55" s="1"/>
      <c r="W55" s="1"/>
      <c r="X55" s="1"/>
      <c r="Y55" s="1"/>
      <c r="Z55" s="1"/>
    </row>
    <row r="56" spans="1:26" ht="15.75" customHeight="1" x14ac:dyDescent="0.2">
      <c r="A56" s="21">
        <f>Kontoplan!B46</f>
        <v>7140</v>
      </c>
      <c r="B56" s="21" t="str">
        <f>Kontoplan!C46</f>
        <v>Reisekostnad idrett</v>
      </c>
      <c r="C56" s="22"/>
      <c r="D56" s="22"/>
      <c r="E56" s="31">
        <f t="shared" si="2"/>
        <v>0</v>
      </c>
      <c r="F56" s="22"/>
      <c r="G56" s="22"/>
      <c r="H56" s="22"/>
      <c r="I56" s="22"/>
      <c r="J56" s="22"/>
      <c r="K56" s="22"/>
      <c r="L56" s="22"/>
      <c r="M56" s="22"/>
      <c r="N56" s="22"/>
      <c r="O56" s="22"/>
      <c r="P56" s="22"/>
      <c r="Q56" s="22"/>
      <c r="R56" s="1"/>
      <c r="S56" s="39"/>
      <c r="T56" s="1"/>
      <c r="U56" s="1"/>
      <c r="V56" s="1"/>
      <c r="W56" s="1"/>
      <c r="X56" s="1"/>
      <c r="Y56" s="1"/>
      <c r="Z56" s="1"/>
    </row>
    <row r="57" spans="1:26" ht="15.75" customHeight="1" x14ac:dyDescent="0.2">
      <c r="A57" s="21">
        <f>Kontoplan!B47</f>
        <v>7141</v>
      </c>
      <c r="B57" s="21" t="str">
        <f>Kontoplan!C47</f>
        <v>Reisekostnad annet</v>
      </c>
      <c r="C57" s="22"/>
      <c r="D57" s="22"/>
      <c r="E57" s="31">
        <f t="shared" si="2"/>
        <v>0</v>
      </c>
      <c r="F57" s="22"/>
      <c r="G57" s="22"/>
      <c r="H57" s="22"/>
      <c r="I57" s="22"/>
      <c r="J57" s="22"/>
      <c r="K57" s="22"/>
      <c r="L57" s="22"/>
      <c r="M57" s="22"/>
      <c r="N57" s="22"/>
      <c r="O57" s="22"/>
      <c r="P57" s="22"/>
      <c r="Q57" s="22"/>
      <c r="R57" s="1"/>
      <c r="S57" s="39"/>
      <c r="T57" s="1"/>
      <c r="U57" s="1"/>
      <c r="V57" s="1"/>
      <c r="W57" s="1"/>
      <c r="X57" s="1"/>
      <c r="Y57" s="1"/>
      <c r="Z57" s="1"/>
    </row>
    <row r="58" spans="1:26" ht="15.75" customHeight="1" x14ac:dyDescent="0.2">
      <c r="A58" s="21">
        <f>Kontoplan!B48</f>
        <v>7310</v>
      </c>
      <c r="B58" s="21" t="str">
        <f>Kontoplan!C48</f>
        <v>Arrangement, idrett</v>
      </c>
      <c r="C58" s="22"/>
      <c r="D58" s="22"/>
      <c r="E58" s="31">
        <f t="shared" si="2"/>
        <v>0</v>
      </c>
      <c r="F58" s="22"/>
      <c r="G58" s="22"/>
      <c r="H58" s="22"/>
      <c r="I58" s="22"/>
      <c r="J58" s="22"/>
      <c r="K58" s="22"/>
      <c r="L58" s="22"/>
      <c r="M58" s="22"/>
      <c r="N58" s="22"/>
      <c r="O58" s="22"/>
      <c r="P58" s="22"/>
      <c r="Q58" s="22"/>
      <c r="R58" s="1"/>
      <c r="S58" s="39"/>
      <c r="T58" s="1"/>
      <c r="U58" s="1"/>
      <c r="V58" s="1"/>
      <c r="W58" s="1"/>
      <c r="X58" s="1"/>
      <c r="Y58" s="1"/>
      <c r="Z58" s="1"/>
    </row>
    <row r="59" spans="1:26" ht="15.75" customHeight="1" x14ac:dyDescent="0.2">
      <c r="A59" s="21">
        <f>Kontoplan!B49</f>
        <v>7315</v>
      </c>
      <c r="B59" s="21" t="str">
        <f>Kontoplan!C49</f>
        <v>Arrangement, ikke idrett</v>
      </c>
      <c r="C59" s="22"/>
      <c r="D59" s="22"/>
      <c r="E59" s="31">
        <f t="shared" si="2"/>
        <v>0</v>
      </c>
      <c r="F59" s="22"/>
      <c r="G59" s="22"/>
      <c r="H59" s="22"/>
      <c r="I59" s="22"/>
      <c r="J59" s="22"/>
      <c r="K59" s="22"/>
      <c r="L59" s="22"/>
      <c r="M59" s="22"/>
      <c r="N59" s="22"/>
      <c r="O59" s="22"/>
      <c r="P59" s="22"/>
      <c r="Q59" s="22"/>
      <c r="R59" s="1"/>
      <c r="S59" s="39"/>
      <c r="T59" s="1"/>
      <c r="U59" s="1"/>
      <c r="V59" s="1"/>
      <c r="W59" s="1"/>
      <c r="X59" s="1"/>
      <c r="Y59" s="1"/>
      <c r="Z59" s="1"/>
    </row>
    <row r="60" spans="1:26" ht="15.75" customHeight="1" x14ac:dyDescent="0.2">
      <c r="A60" s="21">
        <f>Kontoplan!B50</f>
        <v>7320</v>
      </c>
      <c r="B60" s="21" t="str">
        <f>Kontoplan!C50</f>
        <v>Markedsføring</v>
      </c>
      <c r="C60" s="22"/>
      <c r="D60" s="22"/>
      <c r="E60" s="31">
        <f t="shared" si="2"/>
        <v>0</v>
      </c>
      <c r="F60" s="22"/>
      <c r="G60" s="22"/>
      <c r="H60" s="22"/>
      <c r="I60" s="22"/>
      <c r="J60" s="22"/>
      <c r="K60" s="22"/>
      <c r="L60" s="22"/>
      <c r="M60" s="22"/>
      <c r="N60" s="22"/>
      <c r="O60" s="22"/>
      <c r="P60" s="22"/>
      <c r="Q60" s="22"/>
      <c r="R60" s="1"/>
      <c r="S60" s="39"/>
      <c r="T60" s="1"/>
      <c r="U60" s="1"/>
      <c r="V60" s="1"/>
      <c r="W60" s="1"/>
      <c r="X60" s="1"/>
      <c r="Y60" s="1"/>
      <c r="Z60" s="1"/>
    </row>
    <row r="61" spans="1:26" ht="15.75" customHeight="1" x14ac:dyDescent="0.2">
      <c r="A61" s="21">
        <f>Kontoplan!B51</f>
        <v>7350</v>
      </c>
      <c r="B61" s="21" t="str">
        <f>Kontoplan!C51</f>
        <v>Representasjon</v>
      </c>
      <c r="C61" s="22"/>
      <c r="D61" s="22"/>
      <c r="E61" s="31">
        <f t="shared" si="2"/>
        <v>0</v>
      </c>
      <c r="F61" s="22"/>
      <c r="G61" s="22"/>
      <c r="H61" s="22"/>
      <c r="I61" s="22"/>
      <c r="J61" s="22"/>
      <c r="K61" s="22"/>
      <c r="L61" s="22"/>
      <c r="M61" s="22"/>
      <c r="N61" s="22"/>
      <c r="O61" s="22"/>
      <c r="P61" s="22"/>
      <c r="Q61" s="22"/>
      <c r="R61" s="1"/>
      <c r="S61" s="39"/>
      <c r="T61" s="1"/>
      <c r="U61" s="1"/>
      <c r="V61" s="1"/>
      <c r="W61" s="1"/>
      <c r="X61" s="1"/>
      <c r="Y61" s="1"/>
      <c r="Z61" s="1"/>
    </row>
    <row r="62" spans="1:26" ht="15.75" customHeight="1" x14ac:dyDescent="0.2">
      <c r="A62" s="21">
        <f>Kontoplan!B52</f>
        <v>7401</v>
      </c>
      <c r="B62" s="21" t="str">
        <f>Kontoplan!C52</f>
        <v>Bot</v>
      </c>
      <c r="C62" s="22"/>
      <c r="D62" s="22"/>
      <c r="E62" s="31">
        <f t="shared" si="2"/>
        <v>0</v>
      </c>
      <c r="F62" s="22"/>
      <c r="G62" s="22"/>
      <c r="H62" s="22"/>
      <c r="I62" s="22"/>
      <c r="J62" s="22"/>
      <c r="K62" s="22"/>
      <c r="L62" s="22"/>
      <c r="M62" s="22"/>
      <c r="N62" s="22"/>
      <c r="O62" s="22"/>
      <c r="P62" s="22"/>
      <c r="Q62" s="22"/>
      <c r="R62" s="1"/>
      <c r="S62" s="39"/>
      <c r="T62" s="1"/>
      <c r="U62" s="1"/>
      <c r="V62" s="1"/>
      <c r="W62" s="1"/>
      <c r="X62" s="1"/>
      <c r="Y62" s="1"/>
      <c r="Z62" s="1"/>
    </row>
    <row r="63" spans="1:26" ht="15.75" customHeight="1" x14ac:dyDescent="0.2">
      <c r="A63" s="21">
        <f>Kontoplan!B53</f>
        <v>7410</v>
      </c>
      <c r="B63" s="21" t="str">
        <f>Kontoplan!C53</f>
        <v>Kontingent</v>
      </c>
      <c r="C63" s="22"/>
      <c r="D63" s="22"/>
      <c r="E63" s="31">
        <f t="shared" si="2"/>
        <v>0</v>
      </c>
      <c r="F63" s="22"/>
      <c r="G63" s="22"/>
      <c r="H63" s="22"/>
      <c r="I63" s="22"/>
      <c r="J63" s="22"/>
      <c r="K63" s="22"/>
      <c r="L63" s="22"/>
      <c r="M63" s="22"/>
      <c r="N63" s="22"/>
      <c r="O63" s="22"/>
      <c r="P63" s="22"/>
      <c r="Q63" s="22"/>
      <c r="R63" s="1"/>
      <c r="S63" s="39"/>
      <c r="T63" s="1"/>
      <c r="U63" s="1"/>
      <c r="V63" s="1"/>
      <c r="W63" s="1"/>
      <c r="X63" s="1"/>
      <c r="Y63" s="1"/>
      <c r="Z63" s="1"/>
    </row>
    <row r="64" spans="1:26" ht="15.75" customHeight="1" x14ac:dyDescent="0.2">
      <c r="A64" s="21">
        <f>Kontoplan!B54</f>
        <v>7430</v>
      </c>
      <c r="B64" s="21" t="str">
        <f>Kontoplan!C54</f>
        <v>Gave</v>
      </c>
      <c r="C64" s="22"/>
      <c r="D64" s="22"/>
      <c r="E64" s="31">
        <f t="shared" si="2"/>
        <v>0</v>
      </c>
      <c r="F64" s="22"/>
      <c r="G64" s="22"/>
      <c r="H64" s="22"/>
      <c r="I64" s="22"/>
      <c r="J64" s="22"/>
      <c r="K64" s="22"/>
      <c r="L64" s="22"/>
      <c r="M64" s="22"/>
      <c r="N64" s="22"/>
      <c r="O64" s="22"/>
      <c r="P64" s="22"/>
      <c r="Q64" s="22"/>
      <c r="R64" s="1"/>
      <c r="S64" s="39"/>
      <c r="T64" s="1"/>
      <c r="U64" s="1"/>
      <c r="V64" s="1"/>
      <c r="W64" s="1"/>
      <c r="X64" s="1"/>
      <c r="Y64" s="1"/>
      <c r="Z64" s="1"/>
    </row>
    <row r="65" spans="1:26" ht="15.75" customHeight="1" x14ac:dyDescent="0.2">
      <c r="A65" s="21">
        <f>Kontoplan!B55</f>
        <v>7500</v>
      </c>
      <c r="B65" s="21" t="str">
        <f>Kontoplan!C55</f>
        <v>Forsikringspremie</v>
      </c>
      <c r="C65" s="22"/>
      <c r="D65" s="22"/>
      <c r="E65" s="31">
        <f t="shared" si="2"/>
        <v>0</v>
      </c>
      <c r="F65" s="22"/>
      <c r="G65" s="22"/>
      <c r="H65" s="22"/>
      <c r="I65" s="22"/>
      <c r="J65" s="22"/>
      <c r="K65" s="22"/>
      <c r="L65" s="22"/>
      <c r="M65" s="22"/>
      <c r="N65" s="22"/>
      <c r="O65" s="22"/>
      <c r="P65" s="22"/>
      <c r="Q65" s="22"/>
      <c r="R65" s="1"/>
      <c r="S65" s="39"/>
      <c r="T65" s="1"/>
      <c r="U65" s="1"/>
      <c r="V65" s="1"/>
      <c r="W65" s="1"/>
      <c r="X65" s="1"/>
      <c r="Y65" s="1"/>
      <c r="Z65" s="1"/>
    </row>
    <row r="66" spans="1:26" ht="15.75" customHeight="1" x14ac:dyDescent="0.2">
      <c r="A66" s="21">
        <f>Kontoplan!B56</f>
        <v>7770</v>
      </c>
      <c r="B66" s="21" t="str">
        <f>Kontoplan!C56</f>
        <v>Bank og kortgebyr</v>
      </c>
      <c r="C66" s="22"/>
      <c r="D66" s="22"/>
      <c r="E66" s="31">
        <f t="shared" si="2"/>
        <v>0</v>
      </c>
      <c r="F66" s="22"/>
      <c r="G66" s="22"/>
      <c r="H66" s="22"/>
      <c r="I66" s="22"/>
      <c r="J66" s="22"/>
      <c r="K66" s="22"/>
      <c r="L66" s="22"/>
      <c r="M66" s="22"/>
      <c r="N66" s="22"/>
      <c r="O66" s="22"/>
      <c r="P66" s="22"/>
      <c r="Q66" s="22"/>
      <c r="R66" s="1"/>
      <c r="S66" s="39"/>
      <c r="T66" s="1"/>
      <c r="U66" s="1"/>
      <c r="V66" s="1"/>
      <c r="W66" s="1"/>
      <c r="X66" s="1"/>
      <c r="Y66" s="1"/>
      <c r="Z66" s="1"/>
    </row>
    <row r="67" spans="1:26" ht="15.75" customHeight="1" x14ac:dyDescent="0.2">
      <c r="A67" s="21">
        <f>Kontoplan!B57</f>
        <v>7791</v>
      </c>
      <c r="B67" s="21" t="str">
        <f>Kontoplan!C57</f>
        <v>Internstøtte grupper</v>
      </c>
      <c r="C67" s="22"/>
      <c r="D67" s="22"/>
      <c r="E67" s="31">
        <f t="shared" si="2"/>
        <v>0</v>
      </c>
      <c r="F67" s="22"/>
      <c r="G67" s="22"/>
      <c r="H67" s="22"/>
      <c r="I67" s="22"/>
      <c r="J67" s="22"/>
      <c r="K67" s="22"/>
      <c r="L67" s="22"/>
      <c r="M67" s="22"/>
      <c r="N67" s="22"/>
      <c r="O67" s="22"/>
      <c r="P67" s="22"/>
      <c r="Q67" s="22"/>
      <c r="R67" s="1"/>
      <c r="S67" s="39"/>
      <c r="T67" s="1"/>
      <c r="U67" s="1"/>
      <c r="V67" s="1"/>
      <c r="W67" s="1"/>
      <c r="X67" s="1"/>
      <c r="Y67" s="1"/>
      <c r="Z67" s="1"/>
    </row>
    <row r="68" spans="1:26" ht="15.75" customHeight="1" x14ac:dyDescent="0.2">
      <c r="A68" s="21">
        <f>Kontoplan!B58</f>
        <v>8050</v>
      </c>
      <c r="B68" s="21" t="str">
        <f>Kontoplan!C58</f>
        <v>Annen renteinntekt</v>
      </c>
      <c r="C68" s="22"/>
      <c r="D68" s="22"/>
      <c r="E68" s="31">
        <f t="shared" si="2"/>
        <v>0</v>
      </c>
      <c r="F68" s="22"/>
      <c r="G68" s="22"/>
      <c r="H68" s="22"/>
      <c r="I68" s="22"/>
      <c r="J68" s="22"/>
      <c r="K68" s="22"/>
      <c r="L68" s="22"/>
      <c r="M68" s="22"/>
      <c r="N68" s="22"/>
      <c r="O68" s="22"/>
      <c r="P68" s="22"/>
      <c r="Q68" s="22"/>
      <c r="R68" s="1"/>
      <c r="S68" s="39"/>
      <c r="T68" s="1"/>
      <c r="U68" s="1"/>
      <c r="V68" s="1"/>
      <c r="W68" s="1"/>
      <c r="X68" s="1"/>
      <c r="Y68" s="1"/>
      <c r="Z68" s="1"/>
    </row>
    <row r="69" spans="1:26" ht="15.75" customHeight="1" x14ac:dyDescent="0.2">
      <c r="A69" s="21">
        <f>Kontoplan!B59</f>
        <v>8150</v>
      </c>
      <c r="B69" s="21" t="str">
        <f>Kontoplan!C59</f>
        <v>Annen rentekostnad</v>
      </c>
      <c r="C69" s="22"/>
      <c r="D69" s="22"/>
      <c r="E69" s="31">
        <f t="shared" si="2"/>
        <v>0</v>
      </c>
      <c r="F69" s="22"/>
      <c r="G69" s="22"/>
      <c r="H69" s="22"/>
      <c r="I69" s="22"/>
      <c r="J69" s="22"/>
      <c r="K69" s="22"/>
      <c r="L69" s="22"/>
      <c r="M69" s="22"/>
      <c r="N69" s="22"/>
      <c r="O69" s="22"/>
      <c r="P69" s="22"/>
      <c r="Q69" s="22"/>
      <c r="R69" s="1"/>
      <c r="S69" s="39"/>
      <c r="T69" s="1"/>
      <c r="U69" s="1"/>
      <c r="V69" s="1"/>
      <c r="W69" s="1"/>
      <c r="X69" s="1"/>
      <c r="Y69" s="1"/>
      <c r="Z69" s="1"/>
    </row>
    <row r="70" spans="1:26" ht="15.75" customHeight="1" x14ac:dyDescent="0.2">
      <c r="A70" s="21">
        <f>Kontoplan!B60</f>
        <v>8170</v>
      </c>
      <c r="B70" s="21" t="str">
        <f>Kontoplan!C60</f>
        <v>Annen finanskostnad</v>
      </c>
      <c r="C70" s="22"/>
      <c r="D70" s="22"/>
      <c r="E70" s="31">
        <f t="shared" si="2"/>
        <v>0</v>
      </c>
      <c r="F70" s="22"/>
      <c r="G70" s="22"/>
      <c r="H70" s="22"/>
      <c r="I70" s="22"/>
      <c r="J70" s="22"/>
      <c r="K70" s="22"/>
      <c r="L70" s="22"/>
      <c r="M70" s="22"/>
      <c r="N70" s="22"/>
      <c r="O70" s="22"/>
      <c r="P70" s="22"/>
      <c r="Q70" s="22"/>
      <c r="R70" s="1"/>
      <c r="S70" s="39"/>
      <c r="T70" s="1"/>
      <c r="U70" s="1"/>
      <c r="V70" s="1"/>
      <c r="W70" s="1"/>
      <c r="X70" s="1"/>
      <c r="Y70" s="1"/>
      <c r="Z70" s="1"/>
    </row>
    <row r="71" spans="1:26" ht="15.75" customHeight="1" x14ac:dyDescent="0.2">
      <c r="A71" s="1"/>
      <c r="B71" s="1"/>
      <c r="C71" s="28"/>
      <c r="D71" s="28"/>
      <c r="E71" s="28"/>
      <c r="F71" s="28"/>
      <c r="G71" s="28"/>
      <c r="H71" s="28"/>
      <c r="I71" s="28"/>
      <c r="J71" s="28"/>
      <c r="K71" s="28"/>
      <c r="L71" s="28"/>
      <c r="M71" s="28"/>
      <c r="N71" s="28"/>
      <c r="O71" s="28"/>
      <c r="P71" s="28"/>
      <c r="Q71" s="28"/>
      <c r="R71" s="1"/>
      <c r="S71" s="1"/>
      <c r="T71" s="1"/>
      <c r="U71" s="1"/>
      <c r="V71" s="1"/>
      <c r="W71" s="1"/>
      <c r="X71" s="1"/>
      <c r="Y71" s="1"/>
      <c r="Z71" s="1"/>
    </row>
    <row r="72" spans="1:26" ht="15.75" customHeight="1" x14ac:dyDescent="0.2">
      <c r="A72" s="63" t="s">
        <v>172</v>
      </c>
      <c r="B72" s="61"/>
      <c r="C72" s="30">
        <f t="shared" ref="C72:Q72" si="3">SUM(C39:C71)</f>
        <v>0</v>
      </c>
      <c r="D72" s="30">
        <f t="shared" si="3"/>
        <v>0</v>
      </c>
      <c r="E72" s="31">
        <f t="shared" si="3"/>
        <v>0</v>
      </c>
      <c r="F72" s="30">
        <f t="shared" si="3"/>
        <v>0</v>
      </c>
      <c r="G72" s="30">
        <f t="shared" si="3"/>
        <v>0</v>
      </c>
      <c r="H72" s="30">
        <f t="shared" si="3"/>
        <v>0</v>
      </c>
      <c r="I72" s="30">
        <f t="shared" si="3"/>
        <v>0</v>
      </c>
      <c r="J72" s="30">
        <f t="shared" si="3"/>
        <v>0</v>
      </c>
      <c r="K72" s="30">
        <f t="shared" si="3"/>
        <v>0</v>
      </c>
      <c r="L72" s="30">
        <f t="shared" si="3"/>
        <v>0</v>
      </c>
      <c r="M72" s="30">
        <f t="shared" si="3"/>
        <v>0</v>
      </c>
      <c r="N72" s="30">
        <f t="shared" si="3"/>
        <v>0</v>
      </c>
      <c r="O72" s="30">
        <f t="shared" si="3"/>
        <v>0</v>
      </c>
      <c r="P72" s="30">
        <f t="shared" si="3"/>
        <v>0</v>
      </c>
      <c r="Q72" s="30">
        <f t="shared" si="3"/>
        <v>0</v>
      </c>
      <c r="R72" s="1"/>
      <c r="S72" s="3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3" t="s">
        <v>173</v>
      </c>
      <c r="B74" s="61"/>
      <c r="C74" s="30">
        <f t="shared" ref="C74:Q74" si="4">C32+C72</f>
        <v>0</v>
      </c>
      <c r="D74" s="30">
        <f t="shared" si="4"/>
        <v>0</v>
      </c>
      <c r="E74" s="31">
        <f t="shared" si="4"/>
        <v>0</v>
      </c>
      <c r="F74" s="30">
        <f t="shared" si="4"/>
        <v>0</v>
      </c>
      <c r="G74" s="30">
        <f t="shared" si="4"/>
        <v>0</v>
      </c>
      <c r="H74" s="30">
        <f t="shared" si="4"/>
        <v>0</v>
      </c>
      <c r="I74" s="30">
        <f t="shared" si="4"/>
        <v>0</v>
      </c>
      <c r="J74" s="30">
        <f t="shared" si="4"/>
        <v>0</v>
      </c>
      <c r="K74" s="30">
        <f t="shared" si="4"/>
        <v>0</v>
      </c>
      <c r="L74" s="30">
        <f t="shared" si="4"/>
        <v>0</v>
      </c>
      <c r="M74" s="30">
        <f t="shared" si="4"/>
        <v>0</v>
      </c>
      <c r="N74" s="30">
        <f t="shared" si="4"/>
        <v>0</v>
      </c>
      <c r="O74" s="30">
        <f t="shared" si="4"/>
        <v>0</v>
      </c>
      <c r="P74" s="30">
        <f t="shared" si="4"/>
        <v>0</v>
      </c>
      <c r="Q74" s="30">
        <f t="shared" si="4"/>
        <v>0</v>
      </c>
      <c r="R74" s="1"/>
      <c r="S74" s="3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workbookViewId="0">
      <pane xSplit="2" ySplit="2" topLeftCell="C3" activePane="bottomRight" state="frozen"/>
      <selection pane="topRight" activeCell="C1" sqref="C1"/>
      <selection pane="bottomLeft" activeCell="A3" sqref="A3"/>
      <selection pane="bottomRight" activeCell="C3" sqref="C3"/>
    </sheetView>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176</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6"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7" t="s">
        <v>126</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8" t="str">
        <f ca="1">MID(CELL("filename",A1),FIND("]",CELL("filename",A1))+1,255)</f>
        <v>E-Sport</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5" t="s">
        <v>161</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9" t="s">
        <v>162</v>
      </c>
      <c r="B12" s="19" t="s">
        <v>163</v>
      </c>
      <c r="C12" s="19" t="s">
        <v>164</v>
      </c>
      <c r="D12" s="19" t="s">
        <v>165</v>
      </c>
      <c r="E12" s="20" t="s">
        <v>166</v>
      </c>
      <c r="F12" s="19" t="s">
        <v>177</v>
      </c>
      <c r="G12" s="19" t="s">
        <v>178</v>
      </c>
      <c r="H12" s="19" t="s">
        <v>179</v>
      </c>
      <c r="I12" s="19" t="s">
        <v>180</v>
      </c>
      <c r="J12" s="19" t="s">
        <v>181</v>
      </c>
      <c r="K12" s="19" t="s">
        <v>182</v>
      </c>
      <c r="L12" s="19" t="s">
        <v>183</v>
      </c>
      <c r="M12" s="19" t="s">
        <v>184</v>
      </c>
      <c r="N12" s="19" t="s">
        <v>185</v>
      </c>
      <c r="O12" s="19" t="s">
        <v>186</v>
      </c>
      <c r="P12" s="19" t="s">
        <v>187</v>
      </c>
      <c r="Q12" s="19" t="s">
        <v>188</v>
      </c>
      <c r="R12" s="38"/>
      <c r="S12" s="19" t="s">
        <v>189</v>
      </c>
      <c r="T12" s="1"/>
      <c r="U12" s="1"/>
      <c r="V12" s="1"/>
      <c r="W12" s="1"/>
      <c r="X12" s="1"/>
      <c r="Y12" s="1"/>
      <c r="Z12" s="1"/>
    </row>
    <row r="13" spans="1:26" ht="15.75" customHeight="1" x14ac:dyDescent="0.2">
      <c r="A13" s="21">
        <f>Kontoplan!B11</f>
        <v>3000</v>
      </c>
      <c r="B13" s="21" t="str">
        <f>Kontoplan!C11</f>
        <v>Salgsinntekter, avgiftspliktig</v>
      </c>
      <c r="C13" s="22"/>
      <c r="D13" s="22"/>
      <c r="E13" s="31">
        <f t="shared" ref="E13:E30" si="0">SUM(F13:Q13)</f>
        <v>0</v>
      </c>
      <c r="F13" s="22"/>
      <c r="G13" s="22"/>
      <c r="H13" s="22"/>
      <c r="I13" s="22"/>
      <c r="J13" s="22"/>
      <c r="K13" s="22"/>
      <c r="L13" s="22"/>
      <c r="M13" s="22"/>
      <c r="N13" s="22"/>
      <c r="O13" s="22"/>
      <c r="P13" s="22"/>
      <c r="Q13" s="22"/>
      <c r="R13" s="1"/>
      <c r="S13" s="39"/>
      <c r="T13" s="1"/>
      <c r="U13" s="1"/>
      <c r="V13" s="1"/>
      <c r="W13" s="1"/>
      <c r="X13" s="1"/>
      <c r="Y13" s="1"/>
      <c r="Z13" s="1"/>
    </row>
    <row r="14" spans="1:26" ht="15.75" customHeight="1" x14ac:dyDescent="0.2">
      <c r="A14" s="21">
        <f>Kontoplan!B12</f>
        <v>3009</v>
      </c>
      <c r="B14" s="21" t="str">
        <f>Kontoplan!C12</f>
        <v>Sponsorinntekt</v>
      </c>
      <c r="C14" s="22"/>
      <c r="D14" s="22"/>
      <c r="E14" s="31">
        <f t="shared" si="0"/>
        <v>0</v>
      </c>
      <c r="F14" s="22"/>
      <c r="G14" s="22"/>
      <c r="H14" s="22"/>
      <c r="I14" s="22"/>
      <c r="J14" s="22"/>
      <c r="K14" s="22"/>
      <c r="L14" s="22"/>
      <c r="M14" s="22"/>
      <c r="N14" s="22"/>
      <c r="O14" s="22"/>
      <c r="P14" s="22"/>
      <c r="Q14" s="22"/>
      <c r="R14" s="1"/>
      <c r="S14" s="39"/>
      <c r="T14" s="1"/>
      <c r="U14" s="1"/>
      <c r="V14" s="1"/>
      <c r="W14" s="1"/>
      <c r="X14" s="1"/>
      <c r="Y14" s="1"/>
      <c r="Z14" s="1"/>
    </row>
    <row r="15" spans="1:26" ht="15.75" customHeight="1" x14ac:dyDescent="0.2">
      <c r="A15" s="21">
        <f>Kontoplan!B13</f>
        <v>3100</v>
      </c>
      <c r="B15" s="21" t="str">
        <f>Kontoplan!C13</f>
        <v>Salgsinntekter, avgiftsfri</v>
      </c>
      <c r="C15" s="22"/>
      <c r="D15" s="22"/>
      <c r="E15" s="31">
        <f t="shared" si="0"/>
        <v>0</v>
      </c>
      <c r="F15" s="22"/>
      <c r="G15" s="22"/>
      <c r="H15" s="22"/>
      <c r="I15" s="22"/>
      <c r="J15" s="22"/>
      <c r="K15" s="22"/>
      <c r="L15" s="22"/>
      <c r="M15" s="22"/>
      <c r="N15" s="22"/>
      <c r="O15" s="22"/>
      <c r="P15" s="22"/>
      <c r="Q15" s="22"/>
      <c r="R15" s="1"/>
      <c r="S15" s="39"/>
      <c r="T15" s="1"/>
      <c r="U15" s="1"/>
      <c r="V15" s="1"/>
      <c r="W15" s="1"/>
      <c r="X15" s="1"/>
      <c r="Y15" s="1"/>
      <c r="Z15" s="1"/>
    </row>
    <row r="16" spans="1:26" ht="15.75" customHeight="1" x14ac:dyDescent="0.2">
      <c r="A16" s="21">
        <f>Kontoplan!B14</f>
        <v>3101</v>
      </c>
      <c r="B16" s="21" t="str">
        <f>Kontoplan!C14</f>
        <v>Dugnad</v>
      </c>
      <c r="C16" s="22"/>
      <c r="D16" s="22"/>
      <c r="E16" s="31">
        <f t="shared" si="0"/>
        <v>0</v>
      </c>
      <c r="F16" s="22"/>
      <c r="G16" s="22"/>
      <c r="H16" s="22"/>
      <c r="I16" s="22"/>
      <c r="J16" s="22"/>
      <c r="K16" s="22"/>
      <c r="L16" s="22"/>
      <c r="M16" s="22"/>
      <c r="N16" s="22"/>
      <c r="O16" s="22"/>
      <c r="P16" s="22"/>
      <c r="Q16" s="22"/>
      <c r="R16" s="1"/>
      <c r="S16" s="39"/>
      <c r="T16" s="1"/>
      <c r="U16" s="1"/>
      <c r="V16" s="1"/>
      <c r="W16" s="1"/>
      <c r="X16" s="1"/>
      <c r="Y16" s="1"/>
      <c r="Z16" s="1"/>
    </row>
    <row r="17" spans="1:26" ht="15.75" customHeight="1" x14ac:dyDescent="0.2">
      <c r="A17" s="21">
        <f>Kontoplan!B15</f>
        <v>3410</v>
      </c>
      <c r="B17" s="21" t="str">
        <f>Kontoplan!C15</f>
        <v>Tilskudd fra Oslo Kommune</v>
      </c>
      <c r="C17" s="22"/>
      <c r="D17" s="22"/>
      <c r="E17" s="31">
        <f t="shared" si="0"/>
        <v>0</v>
      </c>
      <c r="F17" s="22"/>
      <c r="G17" s="22"/>
      <c r="H17" s="22"/>
      <c r="I17" s="22"/>
      <c r="J17" s="22"/>
      <c r="K17" s="22"/>
      <c r="L17" s="22"/>
      <c r="M17" s="22"/>
      <c r="N17" s="22"/>
      <c r="O17" s="22"/>
      <c r="P17" s="22"/>
      <c r="Q17" s="22"/>
      <c r="R17" s="1"/>
      <c r="S17" s="39"/>
      <c r="T17" s="1"/>
      <c r="U17" s="1"/>
      <c r="V17" s="1"/>
      <c r="W17" s="1"/>
      <c r="X17" s="1"/>
      <c r="Y17" s="1"/>
      <c r="Z17" s="1"/>
    </row>
    <row r="18" spans="1:26" ht="15.75" customHeight="1" x14ac:dyDescent="0.2">
      <c r="A18" s="21">
        <f>Kontoplan!B16</f>
        <v>3420</v>
      </c>
      <c r="B18" s="21" t="str">
        <f>Kontoplan!C16</f>
        <v>Momskompensasjon</v>
      </c>
      <c r="C18" s="22"/>
      <c r="D18" s="22"/>
      <c r="E18" s="31">
        <f t="shared" si="0"/>
        <v>0</v>
      </c>
      <c r="F18" s="22"/>
      <c r="G18" s="22"/>
      <c r="H18" s="22"/>
      <c r="I18" s="22"/>
      <c r="J18" s="22"/>
      <c r="K18" s="22"/>
      <c r="L18" s="22"/>
      <c r="M18" s="22"/>
      <c r="N18" s="22"/>
      <c r="O18" s="22"/>
      <c r="P18" s="22"/>
      <c r="Q18" s="22"/>
      <c r="R18" s="1"/>
      <c r="S18" s="39"/>
      <c r="T18" s="1"/>
      <c r="U18" s="1"/>
      <c r="V18" s="1"/>
      <c r="W18" s="1"/>
      <c r="X18" s="1"/>
      <c r="Y18" s="1"/>
      <c r="Z18" s="1"/>
    </row>
    <row r="19" spans="1:26" ht="15.75" customHeight="1" x14ac:dyDescent="0.2">
      <c r="A19" s="21">
        <f>Kontoplan!B17</f>
        <v>3430</v>
      </c>
      <c r="B19" s="21" t="str">
        <f>Kontoplan!C17</f>
        <v>Grasrotandelen Norsk Tipping</v>
      </c>
      <c r="C19" s="22"/>
      <c r="D19" s="22"/>
      <c r="E19" s="31">
        <f t="shared" si="0"/>
        <v>0</v>
      </c>
      <c r="F19" s="22"/>
      <c r="G19" s="22"/>
      <c r="H19" s="22"/>
      <c r="I19" s="22"/>
      <c r="J19" s="22"/>
      <c r="K19" s="22"/>
      <c r="L19" s="22"/>
      <c r="M19" s="22"/>
      <c r="N19" s="22"/>
      <c r="O19" s="22"/>
      <c r="P19" s="22"/>
      <c r="Q19" s="22"/>
      <c r="R19" s="1"/>
      <c r="S19" s="39"/>
      <c r="T19" s="1"/>
      <c r="U19" s="1"/>
      <c r="V19" s="1"/>
      <c r="W19" s="1"/>
      <c r="X19" s="1"/>
      <c r="Y19" s="1"/>
      <c r="Z19" s="1"/>
    </row>
    <row r="20" spans="1:26" ht="15.75" customHeight="1" x14ac:dyDescent="0.2">
      <c r="A20" s="21">
        <f>Kontoplan!B18</f>
        <v>3900</v>
      </c>
      <c r="B20" s="21" t="str">
        <f>Kontoplan!C18</f>
        <v>Annen driftsrelatert inntekt</v>
      </c>
      <c r="C20" s="22"/>
      <c r="D20" s="22"/>
      <c r="E20" s="31">
        <f t="shared" si="0"/>
        <v>0</v>
      </c>
      <c r="F20" s="22"/>
      <c r="G20" s="22"/>
      <c r="H20" s="22"/>
      <c r="I20" s="22"/>
      <c r="J20" s="22"/>
      <c r="K20" s="22"/>
      <c r="L20" s="22"/>
      <c r="M20" s="22"/>
      <c r="N20" s="22"/>
      <c r="O20" s="22"/>
      <c r="P20" s="22"/>
      <c r="Q20" s="22"/>
      <c r="R20" s="1"/>
      <c r="S20" s="39"/>
      <c r="T20" s="1"/>
      <c r="U20" s="1"/>
      <c r="V20" s="1"/>
      <c r="W20" s="1"/>
      <c r="X20" s="1"/>
      <c r="Y20" s="1"/>
      <c r="Z20" s="1"/>
    </row>
    <row r="21" spans="1:26" ht="15.75" customHeight="1" x14ac:dyDescent="0.2">
      <c r="A21" s="21">
        <f>Kontoplan!B19</f>
        <v>3901</v>
      </c>
      <c r="B21" s="21" t="str">
        <f>Kontoplan!C19</f>
        <v>Internstøtte BI Athletics</v>
      </c>
      <c r="C21" s="22"/>
      <c r="D21" s="22"/>
      <c r="E21" s="31">
        <f t="shared" si="0"/>
        <v>0</v>
      </c>
      <c r="F21" s="22"/>
      <c r="G21" s="22"/>
      <c r="H21" s="22"/>
      <c r="I21" s="22"/>
      <c r="J21" s="22"/>
      <c r="K21" s="22"/>
      <c r="L21" s="22"/>
      <c r="M21" s="22"/>
      <c r="N21" s="22"/>
      <c r="O21" s="22"/>
      <c r="P21" s="22"/>
      <c r="Q21" s="22"/>
      <c r="R21" s="1"/>
      <c r="S21" s="39"/>
      <c r="T21" s="1"/>
      <c r="U21" s="1"/>
      <c r="V21" s="1"/>
      <c r="W21" s="1"/>
      <c r="X21" s="1"/>
      <c r="Y21" s="1"/>
      <c r="Z21" s="1"/>
    </row>
    <row r="22" spans="1:26" ht="15.75" customHeight="1" x14ac:dyDescent="0.2">
      <c r="A22" s="21">
        <f>Kontoplan!B20</f>
        <v>3920</v>
      </c>
      <c r="B22" s="21" t="str">
        <f>Kontoplan!C20</f>
        <v>Medlemskontingent</v>
      </c>
      <c r="C22" s="22"/>
      <c r="D22" s="22"/>
      <c r="E22" s="31">
        <f t="shared" si="0"/>
        <v>0</v>
      </c>
      <c r="F22" s="22"/>
      <c r="G22" s="22"/>
      <c r="H22" s="22"/>
      <c r="I22" s="22"/>
      <c r="J22" s="22"/>
      <c r="K22" s="22"/>
      <c r="L22" s="22"/>
      <c r="M22" s="22"/>
      <c r="N22" s="22"/>
      <c r="O22" s="22"/>
      <c r="P22" s="22"/>
      <c r="Q22" s="22"/>
      <c r="R22" s="1"/>
      <c r="S22" s="39"/>
      <c r="T22" s="1"/>
      <c r="U22" s="1"/>
      <c r="V22" s="1"/>
      <c r="W22" s="1"/>
      <c r="X22" s="1"/>
      <c r="Y22" s="1"/>
      <c r="Z22" s="1"/>
    </row>
    <row r="23" spans="1:26" ht="15.75" customHeight="1" x14ac:dyDescent="0.2">
      <c r="A23" s="21">
        <f>Kontoplan!B21</f>
        <v>3921</v>
      </c>
      <c r="B23" s="21" t="str">
        <f>Kontoplan!C21</f>
        <v>Gruppeavgift</v>
      </c>
      <c r="C23" s="22"/>
      <c r="D23" s="22"/>
      <c r="E23" s="31">
        <f t="shared" si="0"/>
        <v>0</v>
      </c>
      <c r="F23" s="22"/>
      <c r="G23" s="22"/>
      <c r="H23" s="22"/>
      <c r="I23" s="22"/>
      <c r="J23" s="22"/>
      <c r="K23" s="22"/>
      <c r="L23" s="22"/>
      <c r="M23" s="22"/>
      <c r="N23" s="22"/>
      <c r="O23" s="22"/>
      <c r="P23" s="22"/>
      <c r="Q23" s="22"/>
      <c r="R23" s="1"/>
      <c r="S23" s="39"/>
      <c r="T23" s="1"/>
      <c r="U23" s="1"/>
      <c r="V23" s="1"/>
      <c r="W23" s="1"/>
      <c r="X23" s="1"/>
      <c r="Y23" s="1"/>
      <c r="Z23" s="1"/>
    </row>
    <row r="24" spans="1:26" ht="15.75" customHeight="1" x14ac:dyDescent="0.2">
      <c r="A24" s="21">
        <f>Kontoplan!B22</f>
        <v>3930</v>
      </c>
      <c r="B24" s="21" t="str">
        <f>Kontoplan!C22</f>
        <v>Treningsavgift</v>
      </c>
      <c r="C24" s="22"/>
      <c r="D24" s="22"/>
      <c r="E24" s="31">
        <f t="shared" si="0"/>
        <v>0</v>
      </c>
      <c r="F24" s="22"/>
      <c r="G24" s="22"/>
      <c r="H24" s="22"/>
      <c r="I24" s="22"/>
      <c r="J24" s="22"/>
      <c r="K24" s="22"/>
      <c r="L24" s="22"/>
      <c r="M24" s="22"/>
      <c r="N24" s="22"/>
      <c r="O24" s="22"/>
      <c r="P24" s="22"/>
      <c r="Q24" s="22"/>
      <c r="R24" s="1"/>
      <c r="S24" s="39"/>
      <c r="T24" s="1"/>
      <c r="U24" s="1"/>
      <c r="V24" s="1"/>
      <c r="W24" s="1"/>
      <c r="X24" s="1"/>
      <c r="Y24" s="1"/>
      <c r="Z24" s="1"/>
    </row>
    <row r="25" spans="1:26" ht="15.75" customHeight="1" x14ac:dyDescent="0.2">
      <c r="A25" s="21">
        <f>Kontoplan!B23</f>
        <v>3990</v>
      </c>
      <c r="B25" s="21" t="str">
        <f>Kontoplan!C23</f>
        <v>Kontingent fra BI-studenter</v>
      </c>
      <c r="C25" s="22"/>
      <c r="D25" s="22"/>
      <c r="E25" s="31">
        <f t="shared" si="0"/>
        <v>0</v>
      </c>
      <c r="F25" s="22"/>
      <c r="G25" s="22"/>
      <c r="H25" s="22"/>
      <c r="I25" s="22"/>
      <c r="J25" s="22"/>
      <c r="K25" s="22"/>
      <c r="L25" s="22"/>
      <c r="M25" s="22"/>
      <c r="N25" s="22"/>
      <c r="O25" s="22"/>
      <c r="P25" s="22"/>
      <c r="Q25" s="22"/>
      <c r="R25" s="1"/>
      <c r="S25" s="39"/>
      <c r="T25" s="1"/>
      <c r="U25" s="1"/>
      <c r="V25" s="1"/>
      <c r="W25" s="1"/>
      <c r="X25" s="1"/>
      <c r="Y25" s="1"/>
      <c r="Z25" s="1"/>
    </row>
    <row r="26" spans="1:26" ht="15.75" customHeight="1" x14ac:dyDescent="0.2">
      <c r="A26" s="21">
        <f>Kontoplan!B24</f>
        <v>3991</v>
      </c>
      <c r="B26" s="21" t="str">
        <f>Kontoplan!C24</f>
        <v>Støtte fra BISO</v>
      </c>
      <c r="C26" s="22"/>
      <c r="D26" s="22"/>
      <c r="E26" s="31">
        <f t="shared" si="0"/>
        <v>0</v>
      </c>
      <c r="F26" s="22"/>
      <c r="G26" s="22"/>
      <c r="H26" s="22"/>
      <c r="I26" s="22"/>
      <c r="J26" s="22"/>
      <c r="K26" s="22"/>
      <c r="L26" s="22"/>
      <c r="M26" s="22"/>
      <c r="N26" s="22"/>
      <c r="O26" s="22"/>
      <c r="P26" s="22"/>
      <c r="Q26" s="22"/>
      <c r="R26" s="1"/>
      <c r="S26" s="39"/>
      <c r="T26" s="1"/>
      <c r="U26" s="1"/>
      <c r="V26" s="1"/>
      <c r="W26" s="1"/>
      <c r="X26" s="1"/>
      <c r="Y26" s="1"/>
      <c r="Z26" s="1"/>
    </row>
    <row r="27" spans="1:26" ht="15.75" customHeight="1" x14ac:dyDescent="0.2">
      <c r="A27" s="21">
        <f>Kontoplan!B25</f>
        <v>3992</v>
      </c>
      <c r="B27" s="21" t="str">
        <f>Kontoplan!C25</f>
        <v>Støtte fra BI</v>
      </c>
      <c r="C27" s="22"/>
      <c r="D27" s="22"/>
      <c r="E27" s="31">
        <f t="shared" si="0"/>
        <v>0</v>
      </c>
      <c r="F27" s="22"/>
      <c r="G27" s="22"/>
      <c r="H27" s="22"/>
      <c r="I27" s="22"/>
      <c r="J27" s="22"/>
      <c r="K27" s="22"/>
      <c r="L27" s="22"/>
      <c r="M27" s="22"/>
      <c r="N27" s="22"/>
      <c r="O27" s="22"/>
      <c r="P27" s="22"/>
      <c r="Q27" s="22"/>
      <c r="R27" s="1"/>
      <c r="S27" s="39"/>
      <c r="T27" s="1"/>
      <c r="U27" s="1"/>
      <c r="V27" s="1"/>
      <c r="W27" s="1"/>
      <c r="X27" s="1"/>
      <c r="Y27" s="1"/>
      <c r="Z27" s="1"/>
    </row>
    <row r="28" spans="1:26" ht="15.75" customHeight="1" x14ac:dyDescent="0.2">
      <c r="A28" s="21">
        <f>Kontoplan!B26</f>
        <v>3993</v>
      </c>
      <c r="B28" s="21" t="str">
        <f>Kontoplan!C26</f>
        <v>Støtte fra Velferdstinget</v>
      </c>
      <c r="C28" s="22"/>
      <c r="D28" s="22"/>
      <c r="E28" s="31">
        <f t="shared" si="0"/>
        <v>0</v>
      </c>
      <c r="F28" s="22"/>
      <c r="G28" s="22"/>
      <c r="H28" s="22"/>
      <c r="I28" s="22"/>
      <c r="J28" s="22"/>
      <c r="K28" s="22"/>
      <c r="L28" s="22"/>
      <c r="M28" s="22"/>
      <c r="N28" s="22"/>
      <c r="O28" s="22"/>
      <c r="P28" s="22"/>
      <c r="Q28" s="22"/>
      <c r="R28" s="1"/>
      <c r="S28" s="39"/>
      <c r="T28" s="1"/>
      <c r="U28" s="1"/>
      <c r="V28" s="1"/>
      <c r="W28" s="1"/>
      <c r="X28" s="1"/>
      <c r="Y28" s="1"/>
      <c r="Z28" s="1"/>
    </row>
    <row r="29" spans="1:26" ht="15.75" customHeight="1" x14ac:dyDescent="0.2">
      <c r="A29" s="21">
        <f>Kontoplan!B27</f>
        <v>3994</v>
      </c>
      <c r="B29" s="21" t="str">
        <f>Kontoplan!C27</f>
        <v>Støtte fra NSI</v>
      </c>
      <c r="C29" s="22"/>
      <c r="D29" s="22"/>
      <c r="E29" s="31">
        <f t="shared" si="0"/>
        <v>0</v>
      </c>
      <c r="F29" s="22"/>
      <c r="G29" s="22"/>
      <c r="H29" s="22"/>
      <c r="I29" s="22"/>
      <c r="J29" s="22"/>
      <c r="K29" s="22"/>
      <c r="L29" s="22"/>
      <c r="M29" s="22"/>
      <c r="N29" s="22"/>
      <c r="O29" s="22"/>
      <c r="P29" s="22"/>
      <c r="Q29" s="22"/>
      <c r="R29" s="1"/>
      <c r="S29" s="39"/>
      <c r="T29" s="1"/>
      <c r="U29" s="1"/>
      <c r="V29" s="1"/>
      <c r="W29" s="1"/>
      <c r="X29" s="1"/>
      <c r="Y29" s="1"/>
      <c r="Z29" s="1"/>
    </row>
    <row r="30" spans="1:26" ht="15.75" customHeight="1" x14ac:dyDescent="0.2">
      <c r="A30" s="21">
        <f>Kontoplan!B28</f>
        <v>3995</v>
      </c>
      <c r="B30" s="21" t="str">
        <f>Kontoplan!C28</f>
        <v>Annen støtte</v>
      </c>
      <c r="C30" s="22"/>
      <c r="D30" s="22"/>
      <c r="E30" s="31">
        <f t="shared" si="0"/>
        <v>0</v>
      </c>
      <c r="F30" s="22"/>
      <c r="G30" s="22"/>
      <c r="H30" s="22"/>
      <c r="I30" s="22"/>
      <c r="J30" s="22"/>
      <c r="K30" s="22"/>
      <c r="L30" s="22"/>
      <c r="M30" s="22"/>
      <c r="N30" s="22"/>
      <c r="O30" s="22"/>
      <c r="P30" s="22"/>
      <c r="Q30" s="22"/>
      <c r="R30" s="1"/>
      <c r="S30" s="39"/>
      <c r="T30" s="1"/>
      <c r="U30" s="1"/>
      <c r="V30" s="1"/>
      <c r="W30" s="1"/>
      <c r="X30" s="1"/>
      <c r="Y30" s="1"/>
      <c r="Z30" s="1"/>
    </row>
    <row r="31" spans="1:26" ht="15.75" customHeight="1" x14ac:dyDescent="0.2">
      <c r="A31" s="1"/>
      <c r="B31" s="1"/>
      <c r="C31" s="28"/>
      <c r="D31" s="28"/>
      <c r="E31" s="28"/>
      <c r="F31" s="28"/>
      <c r="G31" s="28"/>
      <c r="H31" s="28"/>
      <c r="I31" s="28"/>
      <c r="J31" s="28"/>
      <c r="K31" s="28"/>
      <c r="L31" s="28"/>
      <c r="M31" s="28"/>
      <c r="N31" s="28"/>
      <c r="O31" s="28"/>
      <c r="P31" s="28"/>
      <c r="Q31" s="28"/>
      <c r="R31" s="1"/>
      <c r="S31" s="1"/>
      <c r="T31" s="1"/>
      <c r="U31" s="1"/>
      <c r="V31" s="1"/>
      <c r="W31" s="1"/>
      <c r="X31" s="1"/>
      <c r="Y31" s="1"/>
      <c r="Z31" s="1"/>
    </row>
    <row r="32" spans="1:26" ht="15.75" customHeight="1" x14ac:dyDescent="0.2">
      <c r="A32" s="63" t="s">
        <v>170</v>
      </c>
      <c r="B32" s="61"/>
      <c r="C32" s="30">
        <f t="shared" ref="C32:Q32" si="1">SUM(C13:C31)</f>
        <v>0</v>
      </c>
      <c r="D32" s="30">
        <f t="shared" si="1"/>
        <v>0</v>
      </c>
      <c r="E32" s="31">
        <f t="shared" si="1"/>
        <v>0</v>
      </c>
      <c r="F32" s="30">
        <f t="shared" si="1"/>
        <v>0</v>
      </c>
      <c r="G32" s="30">
        <f t="shared" si="1"/>
        <v>0</v>
      </c>
      <c r="H32" s="30">
        <f t="shared" si="1"/>
        <v>0</v>
      </c>
      <c r="I32" s="30">
        <f t="shared" si="1"/>
        <v>0</v>
      </c>
      <c r="J32" s="30">
        <f t="shared" si="1"/>
        <v>0</v>
      </c>
      <c r="K32" s="30">
        <f t="shared" si="1"/>
        <v>0</v>
      </c>
      <c r="L32" s="30">
        <f t="shared" si="1"/>
        <v>0</v>
      </c>
      <c r="M32" s="30">
        <f t="shared" si="1"/>
        <v>0</v>
      </c>
      <c r="N32" s="30">
        <f t="shared" si="1"/>
        <v>0</v>
      </c>
      <c r="O32" s="30">
        <f t="shared" si="1"/>
        <v>0</v>
      </c>
      <c r="P32" s="30">
        <f t="shared" si="1"/>
        <v>0</v>
      </c>
      <c r="Q32" s="30">
        <f t="shared" si="1"/>
        <v>0</v>
      </c>
      <c r="R32" s="1"/>
      <c r="S32" s="3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5" t="s">
        <v>171</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9" t="s">
        <v>162</v>
      </c>
      <c r="B38" s="19" t="s">
        <v>163</v>
      </c>
      <c r="C38" s="19" t="s">
        <v>164</v>
      </c>
      <c r="D38" s="19" t="s">
        <v>165</v>
      </c>
      <c r="E38" s="20" t="s">
        <v>166</v>
      </c>
      <c r="F38" s="19" t="s">
        <v>177</v>
      </c>
      <c r="G38" s="19" t="s">
        <v>178</v>
      </c>
      <c r="H38" s="19" t="s">
        <v>179</v>
      </c>
      <c r="I38" s="19" t="s">
        <v>180</v>
      </c>
      <c r="J38" s="19" t="s">
        <v>181</v>
      </c>
      <c r="K38" s="19" t="s">
        <v>182</v>
      </c>
      <c r="L38" s="19" t="s">
        <v>183</v>
      </c>
      <c r="M38" s="19" t="s">
        <v>184</v>
      </c>
      <c r="N38" s="19" t="s">
        <v>185</v>
      </c>
      <c r="O38" s="19" t="s">
        <v>186</v>
      </c>
      <c r="P38" s="19" t="s">
        <v>187</v>
      </c>
      <c r="Q38" s="19" t="s">
        <v>188</v>
      </c>
      <c r="R38" s="38"/>
      <c r="S38" s="19" t="s">
        <v>189</v>
      </c>
      <c r="T38" s="1"/>
      <c r="U38" s="1"/>
      <c r="V38" s="1"/>
      <c r="W38" s="1"/>
      <c r="X38" s="1"/>
      <c r="Y38" s="1"/>
      <c r="Z38" s="1"/>
    </row>
    <row r="39" spans="1:26" ht="15.75" customHeight="1" x14ac:dyDescent="0.2">
      <c r="A39" s="21">
        <f>Kontoplan!B29</f>
        <v>5910</v>
      </c>
      <c r="B39" s="21" t="str">
        <f>Kontoplan!C29</f>
        <v>Lunsjkort</v>
      </c>
      <c r="C39" s="22"/>
      <c r="D39" s="22"/>
      <c r="E39" s="31">
        <f t="shared" ref="E39:E70" si="2">SUM(F39:Q39)</f>
        <v>0</v>
      </c>
      <c r="F39" s="22"/>
      <c r="G39" s="22"/>
      <c r="H39" s="22"/>
      <c r="I39" s="22"/>
      <c r="J39" s="22"/>
      <c r="K39" s="22"/>
      <c r="L39" s="22"/>
      <c r="M39" s="22"/>
      <c r="N39" s="22"/>
      <c r="O39" s="22"/>
      <c r="P39" s="22"/>
      <c r="Q39" s="22"/>
      <c r="R39" s="1"/>
      <c r="S39" s="39"/>
      <c r="T39" s="1"/>
      <c r="U39" s="1"/>
      <c r="V39" s="1"/>
      <c r="W39" s="1"/>
      <c r="X39" s="1"/>
      <c r="Y39" s="1"/>
      <c r="Z39" s="1"/>
    </row>
    <row r="40" spans="1:26" ht="15.75" customHeight="1" x14ac:dyDescent="0.2">
      <c r="A40" s="21">
        <f>Kontoplan!B30</f>
        <v>5995</v>
      </c>
      <c r="B40" s="21" t="str">
        <f>Kontoplan!C30</f>
        <v>Styrekostnader</v>
      </c>
      <c r="C40" s="22"/>
      <c r="D40" s="22"/>
      <c r="E40" s="31">
        <f t="shared" si="2"/>
        <v>0</v>
      </c>
      <c r="F40" s="22"/>
      <c r="G40" s="22"/>
      <c r="H40" s="22"/>
      <c r="I40" s="22"/>
      <c r="J40" s="22"/>
      <c r="K40" s="22"/>
      <c r="L40" s="22"/>
      <c r="M40" s="22"/>
      <c r="N40" s="22"/>
      <c r="O40" s="22"/>
      <c r="P40" s="22"/>
      <c r="Q40" s="22"/>
      <c r="R40" s="1"/>
      <c r="S40" s="39"/>
      <c r="T40" s="1"/>
      <c r="U40" s="1"/>
      <c r="V40" s="1"/>
      <c r="W40" s="1"/>
      <c r="X40" s="1"/>
      <c r="Y40" s="1"/>
      <c r="Z40" s="1"/>
    </row>
    <row r="41" spans="1:26" ht="15.75" customHeight="1" x14ac:dyDescent="0.2">
      <c r="A41" s="21">
        <f>Kontoplan!B31</f>
        <v>6480</v>
      </c>
      <c r="B41" s="21" t="str">
        <f>Kontoplan!C31</f>
        <v>Leiekostnad idrett</v>
      </c>
      <c r="C41" s="22"/>
      <c r="D41" s="22"/>
      <c r="E41" s="31">
        <f t="shared" si="2"/>
        <v>0</v>
      </c>
      <c r="F41" s="22"/>
      <c r="G41" s="22"/>
      <c r="H41" s="22"/>
      <c r="I41" s="22"/>
      <c r="J41" s="22"/>
      <c r="K41" s="22"/>
      <c r="L41" s="22"/>
      <c r="M41" s="22"/>
      <c r="N41" s="22"/>
      <c r="O41" s="22"/>
      <c r="P41" s="22"/>
      <c r="Q41" s="22"/>
      <c r="R41" s="1"/>
      <c r="S41" s="39"/>
      <c r="T41" s="1"/>
      <c r="U41" s="1"/>
      <c r="V41" s="1"/>
      <c r="W41" s="1"/>
      <c r="X41" s="1"/>
      <c r="Y41" s="1"/>
      <c r="Z41" s="1"/>
    </row>
    <row r="42" spans="1:26" ht="15.75" customHeight="1" x14ac:dyDescent="0.2">
      <c r="A42" s="21">
        <f>Kontoplan!B32</f>
        <v>6490</v>
      </c>
      <c r="B42" s="21" t="str">
        <f>Kontoplan!C32</f>
        <v>Leiekostnad annen</v>
      </c>
      <c r="C42" s="22"/>
      <c r="D42" s="22"/>
      <c r="E42" s="31">
        <f t="shared" si="2"/>
        <v>0</v>
      </c>
      <c r="F42" s="22"/>
      <c r="G42" s="22"/>
      <c r="H42" s="22"/>
      <c r="I42" s="22"/>
      <c r="J42" s="22"/>
      <c r="K42" s="22"/>
      <c r="L42" s="22"/>
      <c r="M42" s="22"/>
      <c r="N42" s="22"/>
      <c r="O42" s="22"/>
      <c r="P42" s="22"/>
      <c r="Q42" s="22"/>
      <c r="R42" s="1"/>
      <c r="S42" s="39"/>
      <c r="T42" s="1"/>
      <c r="U42" s="1"/>
      <c r="V42" s="1"/>
      <c r="W42" s="1"/>
      <c r="X42" s="1"/>
      <c r="Y42" s="1"/>
      <c r="Z42" s="1"/>
    </row>
    <row r="43" spans="1:26" ht="15.75" customHeight="1" x14ac:dyDescent="0.2">
      <c r="A43" s="21">
        <f>Kontoplan!B33</f>
        <v>6540</v>
      </c>
      <c r="B43" s="21" t="str">
        <f>Kontoplan!C33</f>
        <v>Idrettsutstyr</v>
      </c>
      <c r="C43" s="22"/>
      <c r="D43" s="22"/>
      <c r="E43" s="31">
        <f t="shared" si="2"/>
        <v>0</v>
      </c>
      <c r="F43" s="22"/>
      <c r="G43" s="22"/>
      <c r="H43" s="22"/>
      <c r="I43" s="22"/>
      <c r="J43" s="22"/>
      <c r="K43" s="22"/>
      <c r="L43" s="22"/>
      <c r="M43" s="22"/>
      <c r="N43" s="22"/>
      <c r="O43" s="22"/>
      <c r="P43" s="22"/>
      <c r="Q43" s="22"/>
      <c r="R43" s="1"/>
      <c r="S43" s="39"/>
      <c r="T43" s="1"/>
      <c r="U43" s="1"/>
      <c r="V43" s="1"/>
      <c r="W43" s="1"/>
      <c r="X43" s="1"/>
      <c r="Y43" s="1"/>
      <c r="Z43" s="1"/>
    </row>
    <row r="44" spans="1:26" ht="15.75" customHeight="1" x14ac:dyDescent="0.2">
      <c r="A44" s="21">
        <f>Kontoplan!B34</f>
        <v>6550</v>
      </c>
      <c r="B44" s="21" t="str">
        <f>Kontoplan!C34</f>
        <v>Driftsmateriale</v>
      </c>
      <c r="C44" s="22"/>
      <c r="D44" s="22"/>
      <c r="E44" s="31">
        <f t="shared" si="2"/>
        <v>0</v>
      </c>
      <c r="F44" s="22"/>
      <c r="G44" s="22"/>
      <c r="H44" s="22"/>
      <c r="I44" s="22"/>
      <c r="J44" s="22"/>
      <c r="K44" s="22"/>
      <c r="L44" s="22"/>
      <c r="M44" s="22"/>
      <c r="N44" s="22"/>
      <c r="O44" s="22"/>
      <c r="P44" s="22"/>
      <c r="Q44" s="22"/>
      <c r="R44" s="1"/>
      <c r="S44" s="39"/>
      <c r="T44" s="1"/>
      <c r="U44" s="1"/>
      <c r="V44" s="1"/>
      <c r="W44" s="1"/>
      <c r="X44" s="1"/>
      <c r="Y44" s="1"/>
      <c r="Z44" s="1"/>
    </row>
    <row r="45" spans="1:26" ht="15.75" customHeight="1" x14ac:dyDescent="0.2">
      <c r="A45" s="21">
        <f>Kontoplan!B35</f>
        <v>6555</v>
      </c>
      <c r="B45" s="21" t="str">
        <f>Kontoplan!C35</f>
        <v>Andre driftskostnader</v>
      </c>
      <c r="C45" s="22"/>
      <c r="D45" s="22"/>
      <c r="E45" s="31">
        <f t="shared" si="2"/>
        <v>0</v>
      </c>
      <c r="F45" s="22"/>
      <c r="G45" s="22"/>
      <c r="H45" s="22"/>
      <c r="I45" s="22"/>
      <c r="J45" s="22"/>
      <c r="K45" s="22"/>
      <c r="L45" s="22"/>
      <c r="M45" s="22"/>
      <c r="N45" s="22"/>
      <c r="O45" s="22"/>
      <c r="P45" s="22"/>
      <c r="Q45" s="22"/>
      <c r="R45" s="1"/>
      <c r="S45" s="39"/>
      <c r="T45" s="1"/>
      <c r="U45" s="1"/>
      <c r="V45" s="1"/>
      <c r="W45" s="1"/>
      <c r="X45" s="1"/>
      <c r="Y45" s="1"/>
      <c r="Z45" s="1"/>
    </row>
    <row r="46" spans="1:26" ht="15.75" customHeight="1" x14ac:dyDescent="0.2">
      <c r="A46" s="21">
        <f>Kontoplan!B36</f>
        <v>6571</v>
      </c>
      <c r="B46" s="21" t="str">
        <f>Kontoplan!C36</f>
        <v>Drakter</v>
      </c>
      <c r="C46" s="22"/>
      <c r="D46" s="22"/>
      <c r="E46" s="31">
        <f t="shared" si="2"/>
        <v>0</v>
      </c>
      <c r="F46" s="22"/>
      <c r="G46" s="22"/>
      <c r="H46" s="22"/>
      <c r="I46" s="22"/>
      <c r="J46" s="22"/>
      <c r="K46" s="22"/>
      <c r="L46" s="22"/>
      <c r="M46" s="22"/>
      <c r="N46" s="22"/>
      <c r="O46" s="22"/>
      <c r="P46" s="22"/>
      <c r="Q46" s="22"/>
      <c r="R46" s="1"/>
      <c r="S46" s="39"/>
      <c r="T46" s="1"/>
      <c r="U46" s="1"/>
      <c r="V46" s="1"/>
      <c r="W46" s="1"/>
      <c r="X46" s="1"/>
      <c r="Y46" s="1"/>
      <c r="Z46" s="1"/>
    </row>
    <row r="47" spans="1:26" ht="15.75" customHeight="1" x14ac:dyDescent="0.2">
      <c r="A47" s="21">
        <f>Kontoplan!B37</f>
        <v>6572</v>
      </c>
      <c r="B47" s="21" t="str">
        <f>Kontoplan!C37</f>
        <v>Annet klær</v>
      </c>
      <c r="C47" s="22"/>
      <c r="D47" s="22"/>
      <c r="E47" s="31">
        <f t="shared" si="2"/>
        <v>0</v>
      </c>
      <c r="F47" s="22"/>
      <c r="G47" s="22"/>
      <c r="H47" s="22"/>
      <c r="I47" s="22"/>
      <c r="J47" s="22"/>
      <c r="K47" s="22"/>
      <c r="L47" s="22"/>
      <c r="M47" s="22"/>
      <c r="N47" s="22"/>
      <c r="O47" s="22"/>
      <c r="P47" s="22"/>
      <c r="Q47" s="22"/>
      <c r="R47" s="1"/>
      <c r="S47" s="39"/>
      <c r="T47" s="1"/>
      <c r="U47" s="1"/>
      <c r="V47" s="1"/>
      <c r="W47" s="1"/>
      <c r="X47" s="1"/>
      <c r="Y47" s="1"/>
      <c r="Z47" s="1"/>
    </row>
    <row r="48" spans="1:26" ht="15.75" customHeight="1" x14ac:dyDescent="0.2">
      <c r="A48" s="21">
        <f>Kontoplan!B38</f>
        <v>6620</v>
      </c>
      <c r="B48" s="21" t="str">
        <f>Kontoplan!C38</f>
        <v>Reparasjon og vedlikehold</v>
      </c>
      <c r="C48" s="22"/>
      <c r="D48" s="22"/>
      <c r="E48" s="31">
        <f t="shared" si="2"/>
        <v>0</v>
      </c>
      <c r="F48" s="22"/>
      <c r="G48" s="22"/>
      <c r="H48" s="22"/>
      <c r="I48" s="22"/>
      <c r="J48" s="22"/>
      <c r="K48" s="22"/>
      <c r="L48" s="22"/>
      <c r="M48" s="22"/>
      <c r="N48" s="22"/>
      <c r="O48" s="22"/>
      <c r="P48" s="22"/>
      <c r="Q48" s="22"/>
      <c r="R48" s="1"/>
      <c r="S48" s="39"/>
      <c r="T48" s="1"/>
      <c r="U48" s="1"/>
      <c r="V48" s="1"/>
      <c r="W48" s="1"/>
      <c r="X48" s="1"/>
      <c r="Y48" s="1"/>
      <c r="Z48" s="1"/>
    </row>
    <row r="49" spans="1:26" ht="15.75" customHeight="1" x14ac:dyDescent="0.2">
      <c r="A49" s="21">
        <f>Kontoplan!B39</f>
        <v>6705</v>
      </c>
      <c r="B49" s="21" t="str">
        <f>Kontoplan!C39</f>
        <v>Regnskapshonorar</v>
      </c>
      <c r="C49" s="22"/>
      <c r="D49" s="22"/>
      <c r="E49" s="31">
        <f t="shared" si="2"/>
        <v>0</v>
      </c>
      <c r="F49" s="22"/>
      <c r="G49" s="22"/>
      <c r="H49" s="22"/>
      <c r="I49" s="22"/>
      <c r="J49" s="22"/>
      <c r="K49" s="22"/>
      <c r="L49" s="22"/>
      <c r="M49" s="22"/>
      <c r="N49" s="22"/>
      <c r="O49" s="22"/>
      <c r="P49" s="22"/>
      <c r="Q49" s="22"/>
      <c r="R49" s="1"/>
      <c r="S49" s="39"/>
      <c r="T49" s="1"/>
      <c r="U49" s="1"/>
      <c r="V49" s="1"/>
      <c r="W49" s="1"/>
      <c r="X49" s="1"/>
      <c r="Y49" s="1"/>
      <c r="Z49" s="1"/>
    </row>
    <row r="50" spans="1:26" ht="15.75" customHeight="1" x14ac:dyDescent="0.2">
      <c r="A50" s="21">
        <f>Kontoplan!B40</f>
        <v>6710</v>
      </c>
      <c r="B50" s="21" t="str">
        <f>Kontoplan!C40</f>
        <v>Dommerhonorar</v>
      </c>
      <c r="C50" s="22"/>
      <c r="D50" s="22"/>
      <c r="E50" s="31">
        <f t="shared" si="2"/>
        <v>0</v>
      </c>
      <c r="F50" s="22"/>
      <c r="G50" s="22"/>
      <c r="H50" s="22"/>
      <c r="I50" s="22"/>
      <c r="J50" s="22"/>
      <c r="K50" s="22"/>
      <c r="L50" s="22"/>
      <c r="M50" s="22"/>
      <c r="N50" s="22"/>
      <c r="O50" s="22"/>
      <c r="P50" s="22"/>
      <c r="Q50" s="22"/>
      <c r="R50" s="1"/>
      <c r="S50" s="39"/>
      <c r="T50" s="1"/>
      <c r="U50" s="1"/>
      <c r="V50" s="1"/>
      <c r="W50" s="1"/>
      <c r="X50" s="1"/>
      <c r="Y50" s="1"/>
      <c r="Z50" s="1"/>
    </row>
    <row r="51" spans="1:26" ht="15.75" customHeight="1" x14ac:dyDescent="0.2">
      <c r="A51" s="21">
        <f>Kontoplan!B41</f>
        <v>6711</v>
      </c>
      <c r="B51" s="21" t="str">
        <f>Kontoplan!C41</f>
        <v>Trenerhonorar</v>
      </c>
      <c r="C51" s="22"/>
      <c r="D51" s="22"/>
      <c r="E51" s="31">
        <f t="shared" si="2"/>
        <v>0</v>
      </c>
      <c r="F51" s="22"/>
      <c r="G51" s="22"/>
      <c r="H51" s="22"/>
      <c r="I51" s="22"/>
      <c r="J51" s="22"/>
      <c r="K51" s="22"/>
      <c r="L51" s="22"/>
      <c r="M51" s="22"/>
      <c r="N51" s="22"/>
      <c r="O51" s="22"/>
      <c r="P51" s="22"/>
      <c r="Q51" s="22"/>
      <c r="R51" s="1"/>
      <c r="S51" s="39"/>
      <c r="T51" s="1"/>
      <c r="U51" s="1"/>
      <c r="V51" s="1"/>
      <c r="W51" s="1"/>
      <c r="X51" s="1"/>
      <c r="Y51" s="1"/>
      <c r="Z51" s="1"/>
    </row>
    <row r="52" spans="1:26" ht="15.75" customHeight="1" x14ac:dyDescent="0.2">
      <c r="A52" s="21">
        <f>Kontoplan!B42</f>
        <v>6800</v>
      </c>
      <c r="B52" s="21" t="str">
        <f>Kontoplan!C42</f>
        <v>Kontorrekvisita</v>
      </c>
      <c r="C52" s="22"/>
      <c r="D52" s="22"/>
      <c r="E52" s="31">
        <f t="shared" si="2"/>
        <v>0</v>
      </c>
      <c r="F52" s="22"/>
      <c r="G52" s="22"/>
      <c r="H52" s="22"/>
      <c r="I52" s="22"/>
      <c r="J52" s="22"/>
      <c r="K52" s="22"/>
      <c r="L52" s="22"/>
      <c r="M52" s="22"/>
      <c r="N52" s="22"/>
      <c r="O52" s="22"/>
      <c r="P52" s="22"/>
      <c r="Q52" s="22"/>
      <c r="R52" s="1"/>
      <c r="S52" s="39"/>
      <c r="T52" s="1"/>
      <c r="U52" s="1"/>
      <c r="V52" s="1"/>
      <c r="W52" s="1"/>
      <c r="X52" s="1"/>
      <c r="Y52" s="1"/>
      <c r="Z52" s="1"/>
    </row>
    <row r="53" spans="1:26" ht="15.75" customHeight="1" x14ac:dyDescent="0.2">
      <c r="A53" s="21">
        <f>Kontoplan!B43</f>
        <v>6810</v>
      </c>
      <c r="B53" s="21" t="str">
        <f>Kontoplan!C43</f>
        <v>Datakostnad</v>
      </c>
      <c r="C53" s="22"/>
      <c r="D53" s="22"/>
      <c r="E53" s="31">
        <f t="shared" si="2"/>
        <v>0</v>
      </c>
      <c r="F53" s="22"/>
      <c r="G53" s="22"/>
      <c r="H53" s="22"/>
      <c r="I53" s="22"/>
      <c r="J53" s="22"/>
      <c r="K53" s="22"/>
      <c r="L53" s="22"/>
      <c r="M53" s="22"/>
      <c r="N53" s="22"/>
      <c r="O53" s="22"/>
      <c r="P53" s="22"/>
      <c r="Q53" s="22"/>
      <c r="R53" s="1"/>
      <c r="S53" s="39"/>
      <c r="T53" s="1"/>
      <c r="U53" s="1"/>
      <c r="V53" s="1"/>
      <c r="W53" s="1"/>
      <c r="X53" s="1"/>
      <c r="Y53" s="1"/>
      <c r="Z53" s="1"/>
    </row>
    <row r="54" spans="1:26" ht="15.75" customHeight="1" x14ac:dyDescent="0.2">
      <c r="A54" s="21">
        <f>Kontoplan!B44</f>
        <v>6860</v>
      </c>
      <c r="B54" s="21" t="str">
        <f>Kontoplan!C44</f>
        <v>Møte, kurs, oppdatering o.l</v>
      </c>
      <c r="C54" s="22"/>
      <c r="D54" s="22"/>
      <c r="E54" s="31">
        <f t="shared" si="2"/>
        <v>0</v>
      </c>
      <c r="F54" s="22"/>
      <c r="G54" s="22"/>
      <c r="H54" s="22"/>
      <c r="I54" s="22"/>
      <c r="J54" s="22"/>
      <c r="K54" s="22"/>
      <c r="L54" s="22"/>
      <c r="M54" s="22"/>
      <c r="N54" s="22"/>
      <c r="O54" s="22"/>
      <c r="P54" s="22"/>
      <c r="Q54" s="22"/>
      <c r="R54" s="1"/>
      <c r="S54" s="39"/>
      <c r="T54" s="1"/>
      <c r="U54" s="1"/>
      <c r="V54" s="1"/>
      <c r="W54" s="1"/>
      <c r="X54" s="1"/>
      <c r="Y54" s="1"/>
      <c r="Z54" s="1"/>
    </row>
    <row r="55" spans="1:26" ht="15.75" customHeight="1" x14ac:dyDescent="0.2">
      <c r="A55" s="21">
        <f>Kontoplan!B45</f>
        <v>6900</v>
      </c>
      <c r="B55" s="21" t="str">
        <f>Kontoplan!C45</f>
        <v>Mobil</v>
      </c>
      <c r="C55" s="22"/>
      <c r="D55" s="22"/>
      <c r="E55" s="31">
        <f t="shared" si="2"/>
        <v>0</v>
      </c>
      <c r="F55" s="22"/>
      <c r="G55" s="22"/>
      <c r="H55" s="22"/>
      <c r="I55" s="22"/>
      <c r="J55" s="22"/>
      <c r="K55" s="22"/>
      <c r="L55" s="22"/>
      <c r="M55" s="22"/>
      <c r="N55" s="22"/>
      <c r="O55" s="22"/>
      <c r="P55" s="22"/>
      <c r="Q55" s="22"/>
      <c r="R55" s="1"/>
      <c r="S55" s="39"/>
      <c r="T55" s="1"/>
      <c r="U55" s="1"/>
      <c r="V55" s="1"/>
      <c r="W55" s="1"/>
      <c r="X55" s="1"/>
      <c r="Y55" s="1"/>
      <c r="Z55" s="1"/>
    </row>
    <row r="56" spans="1:26" ht="15.75" customHeight="1" x14ac:dyDescent="0.2">
      <c r="A56" s="21">
        <f>Kontoplan!B46</f>
        <v>7140</v>
      </c>
      <c r="B56" s="21" t="str">
        <f>Kontoplan!C46</f>
        <v>Reisekostnad idrett</v>
      </c>
      <c r="C56" s="22"/>
      <c r="D56" s="22"/>
      <c r="E56" s="31">
        <f t="shared" si="2"/>
        <v>0</v>
      </c>
      <c r="F56" s="22"/>
      <c r="G56" s="22"/>
      <c r="H56" s="22"/>
      <c r="I56" s="22"/>
      <c r="J56" s="22"/>
      <c r="K56" s="22"/>
      <c r="L56" s="22"/>
      <c r="M56" s="22"/>
      <c r="N56" s="22"/>
      <c r="O56" s="22"/>
      <c r="P56" s="22"/>
      <c r="Q56" s="22"/>
      <c r="R56" s="1"/>
      <c r="S56" s="39"/>
      <c r="T56" s="1"/>
      <c r="U56" s="1"/>
      <c r="V56" s="1"/>
      <c r="W56" s="1"/>
      <c r="X56" s="1"/>
      <c r="Y56" s="1"/>
      <c r="Z56" s="1"/>
    </row>
    <row r="57" spans="1:26" ht="15.75" customHeight="1" x14ac:dyDescent="0.2">
      <c r="A57" s="21">
        <f>Kontoplan!B47</f>
        <v>7141</v>
      </c>
      <c r="B57" s="21" t="str">
        <f>Kontoplan!C47</f>
        <v>Reisekostnad annet</v>
      </c>
      <c r="C57" s="22"/>
      <c r="D57" s="22"/>
      <c r="E57" s="31">
        <f t="shared" si="2"/>
        <v>0</v>
      </c>
      <c r="F57" s="22"/>
      <c r="G57" s="22"/>
      <c r="H57" s="22"/>
      <c r="I57" s="22"/>
      <c r="J57" s="22"/>
      <c r="K57" s="22"/>
      <c r="L57" s="22"/>
      <c r="M57" s="22"/>
      <c r="N57" s="22"/>
      <c r="O57" s="22"/>
      <c r="P57" s="22"/>
      <c r="Q57" s="22"/>
      <c r="R57" s="1"/>
      <c r="S57" s="39"/>
      <c r="T57" s="1"/>
      <c r="U57" s="1"/>
      <c r="V57" s="1"/>
      <c r="W57" s="1"/>
      <c r="X57" s="1"/>
      <c r="Y57" s="1"/>
      <c r="Z57" s="1"/>
    </row>
    <row r="58" spans="1:26" ht="15.75" customHeight="1" x14ac:dyDescent="0.2">
      <c r="A58" s="21">
        <f>Kontoplan!B48</f>
        <v>7310</v>
      </c>
      <c r="B58" s="21" t="str">
        <f>Kontoplan!C48</f>
        <v>Arrangement, idrett</v>
      </c>
      <c r="C58" s="22"/>
      <c r="D58" s="22"/>
      <c r="E58" s="31">
        <f t="shared" si="2"/>
        <v>0</v>
      </c>
      <c r="F58" s="22"/>
      <c r="G58" s="22"/>
      <c r="H58" s="22"/>
      <c r="I58" s="22"/>
      <c r="J58" s="22"/>
      <c r="K58" s="22"/>
      <c r="L58" s="22"/>
      <c r="M58" s="22"/>
      <c r="N58" s="22"/>
      <c r="O58" s="22"/>
      <c r="P58" s="22"/>
      <c r="Q58" s="22"/>
      <c r="R58" s="1"/>
      <c r="S58" s="39"/>
      <c r="T58" s="1"/>
      <c r="U58" s="1"/>
      <c r="V58" s="1"/>
      <c r="W58" s="1"/>
      <c r="X58" s="1"/>
      <c r="Y58" s="1"/>
      <c r="Z58" s="1"/>
    </row>
    <row r="59" spans="1:26" ht="15.75" customHeight="1" x14ac:dyDescent="0.2">
      <c r="A59" s="21">
        <f>Kontoplan!B49</f>
        <v>7315</v>
      </c>
      <c r="B59" s="21" t="str">
        <f>Kontoplan!C49</f>
        <v>Arrangement, ikke idrett</v>
      </c>
      <c r="C59" s="22"/>
      <c r="D59" s="22"/>
      <c r="E59" s="31">
        <f t="shared" si="2"/>
        <v>0</v>
      </c>
      <c r="F59" s="22"/>
      <c r="G59" s="22"/>
      <c r="H59" s="22"/>
      <c r="I59" s="22"/>
      <c r="J59" s="22"/>
      <c r="K59" s="22"/>
      <c r="L59" s="22"/>
      <c r="M59" s="22"/>
      <c r="N59" s="22"/>
      <c r="O59" s="22"/>
      <c r="P59" s="22"/>
      <c r="Q59" s="22"/>
      <c r="R59" s="1"/>
      <c r="S59" s="39"/>
      <c r="T59" s="1"/>
      <c r="U59" s="1"/>
      <c r="V59" s="1"/>
      <c r="W59" s="1"/>
      <c r="X59" s="1"/>
      <c r="Y59" s="1"/>
      <c r="Z59" s="1"/>
    </row>
    <row r="60" spans="1:26" ht="15.75" customHeight="1" x14ac:dyDescent="0.2">
      <c r="A60" s="21">
        <f>Kontoplan!B50</f>
        <v>7320</v>
      </c>
      <c r="B60" s="21" t="str">
        <f>Kontoplan!C50</f>
        <v>Markedsføring</v>
      </c>
      <c r="C60" s="22"/>
      <c r="D60" s="22"/>
      <c r="E60" s="31">
        <f t="shared" si="2"/>
        <v>0</v>
      </c>
      <c r="F60" s="22"/>
      <c r="G60" s="22"/>
      <c r="H60" s="22"/>
      <c r="I60" s="22"/>
      <c r="J60" s="22"/>
      <c r="K60" s="22"/>
      <c r="L60" s="22"/>
      <c r="M60" s="22"/>
      <c r="N60" s="22"/>
      <c r="O60" s="22"/>
      <c r="P60" s="22"/>
      <c r="Q60" s="22"/>
      <c r="R60" s="1"/>
      <c r="S60" s="39"/>
      <c r="T60" s="1"/>
      <c r="U60" s="1"/>
      <c r="V60" s="1"/>
      <c r="W60" s="1"/>
      <c r="X60" s="1"/>
      <c r="Y60" s="1"/>
      <c r="Z60" s="1"/>
    </row>
    <row r="61" spans="1:26" ht="15.75" customHeight="1" x14ac:dyDescent="0.2">
      <c r="A61" s="21">
        <f>Kontoplan!B51</f>
        <v>7350</v>
      </c>
      <c r="B61" s="21" t="str">
        <f>Kontoplan!C51</f>
        <v>Representasjon</v>
      </c>
      <c r="C61" s="22"/>
      <c r="D61" s="22"/>
      <c r="E61" s="31">
        <f t="shared" si="2"/>
        <v>0</v>
      </c>
      <c r="F61" s="22"/>
      <c r="G61" s="22"/>
      <c r="H61" s="22"/>
      <c r="I61" s="22"/>
      <c r="J61" s="22"/>
      <c r="K61" s="22"/>
      <c r="L61" s="22"/>
      <c r="M61" s="22"/>
      <c r="N61" s="22"/>
      <c r="O61" s="22"/>
      <c r="P61" s="22"/>
      <c r="Q61" s="22"/>
      <c r="R61" s="1"/>
      <c r="S61" s="39"/>
      <c r="T61" s="1"/>
      <c r="U61" s="1"/>
      <c r="V61" s="1"/>
      <c r="W61" s="1"/>
      <c r="X61" s="1"/>
      <c r="Y61" s="1"/>
      <c r="Z61" s="1"/>
    </row>
    <row r="62" spans="1:26" ht="15.75" customHeight="1" x14ac:dyDescent="0.2">
      <c r="A62" s="21">
        <f>Kontoplan!B52</f>
        <v>7401</v>
      </c>
      <c r="B62" s="21" t="str">
        <f>Kontoplan!C52</f>
        <v>Bot</v>
      </c>
      <c r="C62" s="22"/>
      <c r="D62" s="22"/>
      <c r="E62" s="31">
        <f t="shared" si="2"/>
        <v>0</v>
      </c>
      <c r="F62" s="22"/>
      <c r="G62" s="22"/>
      <c r="H62" s="22"/>
      <c r="I62" s="22"/>
      <c r="J62" s="22"/>
      <c r="K62" s="22"/>
      <c r="L62" s="22"/>
      <c r="M62" s="22"/>
      <c r="N62" s="22"/>
      <c r="O62" s="22"/>
      <c r="P62" s="22"/>
      <c r="Q62" s="22"/>
      <c r="R62" s="1"/>
      <c r="S62" s="39"/>
      <c r="T62" s="1"/>
      <c r="U62" s="1"/>
      <c r="V62" s="1"/>
      <c r="W62" s="1"/>
      <c r="X62" s="1"/>
      <c r="Y62" s="1"/>
      <c r="Z62" s="1"/>
    </row>
    <row r="63" spans="1:26" ht="15.75" customHeight="1" x14ac:dyDescent="0.2">
      <c r="A63" s="21">
        <f>Kontoplan!B53</f>
        <v>7410</v>
      </c>
      <c r="B63" s="21" t="str">
        <f>Kontoplan!C53</f>
        <v>Kontingent</v>
      </c>
      <c r="C63" s="22"/>
      <c r="D63" s="22"/>
      <c r="E63" s="31">
        <f t="shared" si="2"/>
        <v>0</v>
      </c>
      <c r="F63" s="22"/>
      <c r="G63" s="22"/>
      <c r="H63" s="22"/>
      <c r="I63" s="22"/>
      <c r="J63" s="22"/>
      <c r="K63" s="22"/>
      <c r="L63" s="22"/>
      <c r="M63" s="22"/>
      <c r="N63" s="22"/>
      <c r="O63" s="22"/>
      <c r="P63" s="22"/>
      <c r="Q63" s="22"/>
      <c r="R63" s="1"/>
      <c r="S63" s="39"/>
      <c r="T63" s="1"/>
      <c r="U63" s="1"/>
      <c r="V63" s="1"/>
      <c r="W63" s="1"/>
      <c r="X63" s="1"/>
      <c r="Y63" s="1"/>
      <c r="Z63" s="1"/>
    </row>
    <row r="64" spans="1:26" ht="15.75" customHeight="1" x14ac:dyDescent="0.2">
      <c r="A64" s="21">
        <f>Kontoplan!B54</f>
        <v>7430</v>
      </c>
      <c r="B64" s="21" t="str">
        <f>Kontoplan!C54</f>
        <v>Gave</v>
      </c>
      <c r="C64" s="22"/>
      <c r="D64" s="22"/>
      <c r="E64" s="31">
        <f t="shared" si="2"/>
        <v>0</v>
      </c>
      <c r="F64" s="22"/>
      <c r="G64" s="22"/>
      <c r="H64" s="22"/>
      <c r="I64" s="22"/>
      <c r="J64" s="22"/>
      <c r="K64" s="22"/>
      <c r="L64" s="22"/>
      <c r="M64" s="22"/>
      <c r="N64" s="22"/>
      <c r="O64" s="22"/>
      <c r="P64" s="22"/>
      <c r="Q64" s="22"/>
      <c r="R64" s="1"/>
      <c r="S64" s="39"/>
      <c r="T64" s="1"/>
      <c r="U64" s="1"/>
      <c r="V64" s="1"/>
      <c r="W64" s="1"/>
      <c r="X64" s="1"/>
      <c r="Y64" s="1"/>
      <c r="Z64" s="1"/>
    </row>
    <row r="65" spans="1:26" ht="15.75" customHeight="1" x14ac:dyDescent="0.2">
      <c r="A65" s="21">
        <f>Kontoplan!B55</f>
        <v>7500</v>
      </c>
      <c r="B65" s="21" t="str">
        <f>Kontoplan!C55</f>
        <v>Forsikringspremie</v>
      </c>
      <c r="C65" s="22"/>
      <c r="D65" s="22"/>
      <c r="E65" s="31">
        <f t="shared" si="2"/>
        <v>0</v>
      </c>
      <c r="F65" s="22"/>
      <c r="G65" s="22"/>
      <c r="H65" s="22"/>
      <c r="I65" s="22"/>
      <c r="J65" s="22"/>
      <c r="K65" s="22"/>
      <c r="L65" s="22"/>
      <c r="M65" s="22"/>
      <c r="N65" s="22"/>
      <c r="O65" s="22"/>
      <c r="P65" s="22"/>
      <c r="Q65" s="22"/>
      <c r="R65" s="1"/>
      <c r="S65" s="39"/>
      <c r="T65" s="1"/>
      <c r="U65" s="1"/>
      <c r="V65" s="1"/>
      <c r="W65" s="1"/>
      <c r="X65" s="1"/>
      <c r="Y65" s="1"/>
      <c r="Z65" s="1"/>
    </row>
    <row r="66" spans="1:26" ht="15.75" customHeight="1" x14ac:dyDescent="0.2">
      <c r="A66" s="21">
        <f>Kontoplan!B56</f>
        <v>7770</v>
      </c>
      <c r="B66" s="21" t="str">
        <f>Kontoplan!C56</f>
        <v>Bank og kortgebyr</v>
      </c>
      <c r="C66" s="22"/>
      <c r="D66" s="22"/>
      <c r="E66" s="31">
        <f t="shared" si="2"/>
        <v>0</v>
      </c>
      <c r="F66" s="22"/>
      <c r="G66" s="22"/>
      <c r="H66" s="22"/>
      <c r="I66" s="22"/>
      <c r="J66" s="22"/>
      <c r="K66" s="22"/>
      <c r="L66" s="22"/>
      <c r="M66" s="22"/>
      <c r="N66" s="22"/>
      <c r="O66" s="22"/>
      <c r="P66" s="22"/>
      <c r="Q66" s="22"/>
      <c r="R66" s="1"/>
      <c r="S66" s="39"/>
      <c r="T66" s="1"/>
      <c r="U66" s="1"/>
      <c r="V66" s="1"/>
      <c r="W66" s="1"/>
      <c r="X66" s="1"/>
      <c r="Y66" s="1"/>
      <c r="Z66" s="1"/>
    </row>
    <row r="67" spans="1:26" ht="15.75" customHeight="1" x14ac:dyDescent="0.2">
      <c r="A67" s="21">
        <f>Kontoplan!B57</f>
        <v>7791</v>
      </c>
      <c r="B67" s="21" t="str">
        <f>Kontoplan!C57</f>
        <v>Internstøtte grupper</v>
      </c>
      <c r="C67" s="22"/>
      <c r="D67" s="22"/>
      <c r="E67" s="31">
        <f t="shared" si="2"/>
        <v>0</v>
      </c>
      <c r="F67" s="22"/>
      <c r="G67" s="22"/>
      <c r="H67" s="22"/>
      <c r="I67" s="22"/>
      <c r="J67" s="22"/>
      <c r="K67" s="22"/>
      <c r="L67" s="22"/>
      <c r="M67" s="22"/>
      <c r="N67" s="22"/>
      <c r="O67" s="22"/>
      <c r="P67" s="22"/>
      <c r="Q67" s="22"/>
      <c r="R67" s="1"/>
      <c r="S67" s="39"/>
      <c r="T67" s="1"/>
      <c r="U67" s="1"/>
      <c r="V67" s="1"/>
      <c r="W67" s="1"/>
      <c r="X67" s="1"/>
      <c r="Y67" s="1"/>
      <c r="Z67" s="1"/>
    </row>
    <row r="68" spans="1:26" ht="15.75" customHeight="1" x14ac:dyDescent="0.2">
      <c r="A68" s="21">
        <f>Kontoplan!B58</f>
        <v>8050</v>
      </c>
      <c r="B68" s="21" t="str">
        <f>Kontoplan!C58</f>
        <v>Annen renteinntekt</v>
      </c>
      <c r="C68" s="22"/>
      <c r="D68" s="22"/>
      <c r="E68" s="31">
        <f t="shared" si="2"/>
        <v>0</v>
      </c>
      <c r="F68" s="22"/>
      <c r="G68" s="22"/>
      <c r="H68" s="22"/>
      <c r="I68" s="22"/>
      <c r="J68" s="22"/>
      <c r="K68" s="22"/>
      <c r="L68" s="22"/>
      <c r="M68" s="22"/>
      <c r="N68" s="22"/>
      <c r="O68" s="22"/>
      <c r="P68" s="22"/>
      <c r="Q68" s="22"/>
      <c r="R68" s="1"/>
      <c r="S68" s="39"/>
      <c r="T68" s="1"/>
      <c r="U68" s="1"/>
      <c r="V68" s="1"/>
      <c r="W68" s="1"/>
      <c r="X68" s="1"/>
      <c r="Y68" s="1"/>
      <c r="Z68" s="1"/>
    </row>
    <row r="69" spans="1:26" ht="15.75" customHeight="1" x14ac:dyDescent="0.2">
      <c r="A69" s="21">
        <f>Kontoplan!B59</f>
        <v>8150</v>
      </c>
      <c r="B69" s="21" t="str">
        <f>Kontoplan!C59</f>
        <v>Annen rentekostnad</v>
      </c>
      <c r="C69" s="22"/>
      <c r="D69" s="22"/>
      <c r="E69" s="31">
        <f t="shared" si="2"/>
        <v>0</v>
      </c>
      <c r="F69" s="22"/>
      <c r="G69" s="22"/>
      <c r="H69" s="22"/>
      <c r="I69" s="22"/>
      <c r="J69" s="22"/>
      <c r="K69" s="22"/>
      <c r="L69" s="22"/>
      <c r="M69" s="22"/>
      <c r="N69" s="22"/>
      <c r="O69" s="22"/>
      <c r="P69" s="22"/>
      <c r="Q69" s="22"/>
      <c r="R69" s="1"/>
      <c r="S69" s="39"/>
      <c r="T69" s="1"/>
      <c r="U69" s="1"/>
      <c r="V69" s="1"/>
      <c r="W69" s="1"/>
      <c r="X69" s="1"/>
      <c r="Y69" s="1"/>
      <c r="Z69" s="1"/>
    </row>
    <row r="70" spans="1:26" ht="15.75" customHeight="1" x14ac:dyDescent="0.2">
      <c r="A70" s="21">
        <f>Kontoplan!B60</f>
        <v>8170</v>
      </c>
      <c r="B70" s="21" t="str">
        <f>Kontoplan!C60</f>
        <v>Annen finanskostnad</v>
      </c>
      <c r="C70" s="22"/>
      <c r="D70" s="22"/>
      <c r="E70" s="31">
        <f t="shared" si="2"/>
        <v>0</v>
      </c>
      <c r="F70" s="22"/>
      <c r="G70" s="22"/>
      <c r="H70" s="22"/>
      <c r="I70" s="22"/>
      <c r="J70" s="22"/>
      <c r="K70" s="22"/>
      <c r="L70" s="22"/>
      <c r="M70" s="22"/>
      <c r="N70" s="22"/>
      <c r="O70" s="22"/>
      <c r="P70" s="22"/>
      <c r="Q70" s="22"/>
      <c r="R70" s="1"/>
      <c r="S70" s="39"/>
      <c r="T70" s="1"/>
      <c r="U70" s="1"/>
      <c r="V70" s="1"/>
      <c r="W70" s="1"/>
      <c r="X70" s="1"/>
      <c r="Y70" s="1"/>
      <c r="Z70" s="1"/>
    </row>
    <row r="71" spans="1:26" ht="15.75" customHeight="1" x14ac:dyDescent="0.2">
      <c r="A71" s="1"/>
      <c r="B71" s="1"/>
      <c r="C71" s="28"/>
      <c r="D71" s="28"/>
      <c r="E71" s="28"/>
      <c r="F71" s="28"/>
      <c r="G71" s="28"/>
      <c r="H71" s="28"/>
      <c r="I71" s="28"/>
      <c r="J71" s="28"/>
      <c r="K71" s="28"/>
      <c r="L71" s="28"/>
      <c r="M71" s="28"/>
      <c r="N71" s="28"/>
      <c r="O71" s="28"/>
      <c r="P71" s="28"/>
      <c r="Q71" s="28"/>
      <c r="R71" s="1"/>
      <c r="S71" s="1"/>
      <c r="T71" s="1"/>
      <c r="U71" s="1"/>
      <c r="V71" s="1"/>
      <c r="W71" s="1"/>
      <c r="X71" s="1"/>
      <c r="Y71" s="1"/>
      <c r="Z71" s="1"/>
    </row>
    <row r="72" spans="1:26" ht="15.75" customHeight="1" x14ac:dyDescent="0.2">
      <c r="A72" s="63" t="s">
        <v>172</v>
      </c>
      <c r="B72" s="61"/>
      <c r="C72" s="30">
        <f t="shared" ref="C72:Q72" si="3">SUM(C39:C71)</f>
        <v>0</v>
      </c>
      <c r="D72" s="30">
        <f t="shared" si="3"/>
        <v>0</v>
      </c>
      <c r="E72" s="31">
        <f t="shared" si="3"/>
        <v>0</v>
      </c>
      <c r="F72" s="30">
        <f t="shared" si="3"/>
        <v>0</v>
      </c>
      <c r="G72" s="30">
        <f t="shared" si="3"/>
        <v>0</v>
      </c>
      <c r="H72" s="30">
        <f t="shared" si="3"/>
        <v>0</v>
      </c>
      <c r="I72" s="30">
        <f t="shared" si="3"/>
        <v>0</v>
      </c>
      <c r="J72" s="30">
        <f t="shared" si="3"/>
        <v>0</v>
      </c>
      <c r="K72" s="30">
        <f t="shared" si="3"/>
        <v>0</v>
      </c>
      <c r="L72" s="30">
        <f t="shared" si="3"/>
        <v>0</v>
      </c>
      <c r="M72" s="30">
        <f t="shared" si="3"/>
        <v>0</v>
      </c>
      <c r="N72" s="30">
        <f t="shared" si="3"/>
        <v>0</v>
      </c>
      <c r="O72" s="30">
        <f t="shared" si="3"/>
        <v>0</v>
      </c>
      <c r="P72" s="30">
        <f t="shared" si="3"/>
        <v>0</v>
      </c>
      <c r="Q72" s="30">
        <f t="shared" si="3"/>
        <v>0</v>
      </c>
      <c r="R72" s="1"/>
      <c r="S72" s="3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3" t="s">
        <v>173</v>
      </c>
      <c r="B74" s="61"/>
      <c r="C74" s="30">
        <f t="shared" ref="C74:Q74" si="4">C32+C72</f>
        <v>0</v>
      </c>
      <c r="D74" s="30">
        <f t="shared" si="4"/>
        <v>0</v>
      </c>
      <c r="E74" s="31">
        <f t="shared" si="4"/>
        <v>0</v>
      </c>
      <c r="F74" s="30">
        <f t="shared" si="4"/>
        <v>0</v>
      </c>
      <c r="G74" s="30">
        <f t="shared" si="4"/>
        <v>0</v>
      </c>
      <c r="H74" s="30">
        <f t="shared" si="4"/>
        <v>0</v>
      </c>
      <c r="I74" s="30">
        <f t="shared" si="4"/>
        <v>0</v>
      </c>
      <c r="J74" s="30">
        <f t="shared" si="4"/>
        <v>0</v>
      </c>
      <c r="K74" s="30">
        <f t="shared" si="4"/>
        <v>0</v>
      </c>
      <c r="L74" s="30">
        <f t="shared" si="4"/>
        <v>0</v>
      </c>
      <c r="M74" s="30">
        <f t="shared" si="4"/>
        <v>0</v>
      </c>
      <c r="N74" s="30">
        <f t="shared" si="4"/>
        <v>0</v>
      </c>
      <c r="O74" s="30">
        <f t="shared" si="4"/>
        <v>0</v>
      </c>
      <c r="P74" s="30">
        <f t="shared" si="4"/>
        <v>0</v>
      </c>
      <c r="Q74" s="30">
        <f t="shared" si="4"/>
        <v>0</v>
      </c>
      <c r="R74" s="1"/>
      <c r="S74" s="3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row r="276" spans="1:26" ht="15.75" customHeight="1" x14ac:dyDescent="0.2"/>
    <row r="277" spans="1:26" ht="15.75" customHeight="1" x14ac:dyDescent="0.2"/>
    <row r="278" spans="1:26" ht="15.75" customHeight="1" x14ac:dyDescent="0.2"/>
    <row r="279" spans="1:26" ht="15.75" customHeight="1" x14ac:dyDescent="0.2"/>
    <row r="280" spans="1:26" ht="15.75" customHeight="1" x14ac:dyDescent="0.2"/>
    <row r="281" spans="1:26" ht="15.75" customHeight="1" x14ac:dyDescent="0.2"/>
    <row r="282" spans="1:26" ht="15.75" customHeight="1" x14ac:dyDescent="0.2"/>
    <row r="283" spans="1:26" ht="15.75" customHeight="1" x14ac:dyDescent="0.2"/>
    <row r="284" spans="1:26" ht="15.75" customHeight="1" x14ac:dyDescent="0.2"/>
    <row r="285" spans="1:26" ht="15.75" customHeight="1" x14ac:dyDescent="0.2"/>
    <row r="286" spans="1:26" ht="15.75" customHeight="1" x14ac:dyDescent="0.2"/>
    <row r="287" spans="1:26" ht="15.75" customHeight="1" x14ac:dyDescent="0.2"/>
    <row r="288" spans="1:26"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workbookViewId="0">
      <pane xSplit="2" ySplit="2" topLeftCell="C3" activePane="bottomRight" state="frozen"/>
      <selection pane="topRight" activeCell="C1" sqref="C1"/>
      <selection pane="bottomLeft" activeCell="A3" sqref="A3"/>
      <selection pane="bottomRight" activeCell="C3" sqref="C3"/>
    </sheetView>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176</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6"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7" t="s">
        <v>126</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8" t="str">
        <f ca="1">MID(CELL("filename",A1),FIND("]",CELL("filename",A1))+1,255)</f>
        <v>Fotball</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5" t="s">
        <v>161</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9" t="s">
        <v>162</v>
      </c>
      <c r="B12" s="19" t="s">
        <v>163</v>
      </c>
      <c r="C12" s="19" t="s">
        <v>164</v>
      </c>
      <c r="D12" s="19" t="s">
        <v>165</v>
      </c>
      <c r="E12" s="20" t="s">
        <v>166</v>
      </c>
      <c r="F12" s="19" t="s">
        <v>177</v>
      </c>
      <c r="G12" s="19" t="s">
        <v>178</v>
      </c>
      <c r="H12" s="19" t="s">
        <v>179</v>
      </c>
      <c r="I12" s="19" t="s">
        <v>180</v>
      </c>
      <c r="J12" s="19" t="s">
        <v>181</v>
      </c>
      <c r="K12" s="19" t="s">
        <v>182</v>
      </c>
      <c r="L12" s="19" t="s">
        <v>183</v>
      </c>
      <c r="M12" s="19" t="s">
        <v>184</v>
      </c>
      <c r="N12" s="19" t="s">
        <v>185</v>
      </c>
      <c r="O12" s="19" t="s">
        <v>186</v>
      </c>
      <c r="P12" s="19" t="s">
        <v>187</v>
      </c>
      <c r="Q12" s="19" t="s">
        <v>188</v>
      </c>
      <c r="R12" s="38"/>
      <c r="S12" s="19" t="s">
        <v>189</v>
      </c>
      <c r="T12" s="1"/>
      <c r="U12" s="1"/>
      <c r="V12" s="1"/>
      <c r="W12" s="1"/>
      <c r="X12" s="1"/>
      <c r="Y12" s="1"/>
      <c r="Z12" s="1"/>
    </row>
    <row r="13" spans="1:26" ht="15.75" customHeight="1" x14ac:dyDescent="0.2">
      <c r="A13" s="21">
        <f>Kontoplan!B11</f>
        <v>3000</v>
      </c>
      <c r="B13" s="21" t="str">
        <f>Kontoplan!C11</f>
        <v>Salgsinntekter, avgiftspliktig</v>
      </c>
      <c r="C13" s="22"/>
      <c r="D13" s="22"/>
      <c r="E13" s="31">
        <f t="shared" ref="E13:E30" si="0">SUM(F13:Q13)</f>
        <v>0</v>
      </c>
      <c r="F13" s="22"/>
      <c r="G13" s="22"/>
      <c r="H13" s="22"/>
      <c r="I13" s="22"/>
      <c r="J13" s="22"/>
      <c r="K13" s="22"/>
      <c r="L13" s="22"/>
      <c r="M13" s="22"/>
      <c r="N13" s="22"/>
      <c r="O13" s="22"/>
      <c r="P13" s="22"/>
      <c r="Q13" s="22"/>
      <c r="R13" s="1"/>
      <c r="S13" s="39"/>
      <c r="T13" s="1"/>
      <c r="U13" s="1"/>
      <c r="V13" s="1"/>
      <c r="W13" s="1"/>
      <c r="X13" s="1"/>
      <c r="Y13" s="1"/>
      <c r="Z13" s="1"/>
    </row>
    <row r="14" spans="1:26" ht="15.75" customHeight="1" x14ac:dyDescent="0.2">
      <c r="A14" s="21">
        <f>Kontoplan!B12</f>
        <v>3009</v>
      </c>
      <c r="B14" s="21" t="str">
        <f>Kontoplan!C12</f>
        <v>Sponsorinntekt</v>
      </c>
      <c r="C14" s="22"/>
      <c r="D14" s="22"/>
      <c r="E14" s="31">
        <f t="shared" si="0"/>
        <v>0</v>
      </c>
      <c r="F14" s="22"/>
      <c r="G14" s="22"/>
      <c r="H14" s="22"/>
      <c r="I14" s="22"/>
      <c r="J14" s="22"/>
      <c r="K14" s="22"/>
      <c r="L14" s="22"/>
      <c r="M14" s="22"/>
      <c r="N14" s="22"/>
      <c r="O14" s="22"/>
      <c r="P14" s="22"/>
      <c r="Q14" s="22"/>
      <c r="R14" s="1"/>
      <c r="S14" s="39"/>
      <c r="T14" s="1"/>
      <c r="U14" s="1"/>
      <c r="V14" s="1"/>
      <c r="W14" s="1"/>
      <c r="X14" s="1"/>
      <c r="Y14" s="1"/>
      <c r="Z14" s="1"/>
    </row>
    <row r="15" spans="1:26" ht="15.75" customHeight="1" x14ac:dyDescent="0.2">
      <c r="A15" s="21">
        <f>Kontoplan!B13</f>
        <v>3100</v>
      </c>
      <c r="B15" s="21" t="str">
        <f>Kontoplan!C13</f>
        <v>Salgsinntekter, avgiftsfri</v>
      </c>
      <c r="C15" s="22"/>
      <c r="D15" s="22"/>
      <c r="E15" s="31">
        <f t="shared" si="0"/>
        <v>-50200</v>
      </c>
      <c r="F15" s="22"/>
      <c r="G15" s="22"/>
      <c r="H15" s="41">
        <v>-4000</v>
      </c>
      <c r="I15" s="22"/>
      <c r="J15" s="22"/>
      <c r="K15" s="41">
        <v>-10200</v>
      </c>
      <c r="L15" s="22"/>
      <c r="M15" s="41">
        <v>-10000</v>
      </c>
      <c r="N15" s="22"/>
      <c r="O15" s="41">
        <v>-26000</v>
      </c>
      <c r="P15" s="22"/>
      <c r="Q15" s="22"/>
      <c r="R15" s="1"/>
      <c r="S15" s="39"/>
      <c r="T15" s="1"/>
      <c r="U15" s="1"/>
      <c r="V15" s="1"/>
      <c r="W15" s="1"/>
      <c r="X15" s="1"/>
      <c r="Y15" s="1"/>
      <c r="Z15" s="1"/>
    </row>
    <row r="16" spans="1:26" ht="15.75" customHeight="1" x14ac:dyDescent="0.2">
      <c r="A16" s="21">
        <f>Kontoplan!B14</f>
        <v>3101</v>
      </c>
      <c r="B16" s="21" t="str">
        <f>Kontoplan!C14</f>
        <v>Dugnad</v>
      </c>
      <c r="C16" s="22"/>
      <c r="D16" s="22"/>
      <c r="E16" s="31">
        <f t="shared" si="0"/>
        <v>-15000</v>
      </c>
      <c r="F16" s="22"/>
      <c r="G16" s="22"/>
      <c r="H16" s="22"/>
      <c r="I16" s="22"/>
      <c r="J16" s="41">
        <v>-15000</v>
      </c>
      <c r="K16" s="22"/>
      <c r="L16" s="22"/>
      <c r="M16" s="22"/>
      <c r="N16" s="22"/>
      <c r="O16" s="22"/>
      <c r="P16" s="22"/>
      <c r="Q16" s="22"/>
      <c r="R16" s="1"/>
      <c r="S16" s="39"/>
      <c r="T16" s="1"/>
      <c r="U16" s="1"/>
      <c r="V16" s="1"/>
      <c r="W16" s="1"/>
      <c r="X16" s="1"/>
      <c r="Y16" s="1"/>
      <c r="Z16" s="1"/>
    </row>
    <row r="17" spans="1:26" ht="15.75" customHeight="1" x14ac:dyDescent="0.2">
      <c r="A17" s="21">
        <f>Kontoplan!B15</f>
        <v>3410</v>
      </c>
      <c r="B17" s="21" t="str">
        <f>Kontoplan!C15</f>
        <v>Tilskudd fra Oslo Kommune</v>
      </c>
      <c r="C17" s="22"/>
      <c r="D17" s="22"/>
      <c r="E17" s="31">
        <f t="shared" si="0"/>
        <v>0</v>
      </c>
      <c r="F17" s="22"/>
      <c r="G17" s="22"/>
      <c r="H17" s="22"/>
      <c r="I17" s="22"/>
      <c r="J17" s="22"/>
      <c r="K17" s="22"/>
      <c r="L17" s="22"/>
      <c r="M17" s="22"/>
      <c r="N17" s="22"/>
      <c r="O17" s="22"/>
      <c r="P17" s="22"/>
      <c r="Q17" s="22"/>
      <c r="R17" s="1"/>
      <c r="S17" s="39"/>
      <c r="T17" s="1"/>
      <c r="U17" s="1"/>
      <c r="V17" s="1"/>
      <c r="W17" s="1"/>
      <c r="X17" s="1"/>
      <c r="Y17" s="1"/>
      <c r="Z17" s="1"/>
    </row>
    <row r="18" spans="1:26" ht="15.75" customHeight="1" x14ac:dyDescent="0.2">
      <c r="A18" s="21">
        <f>Kontoplan!B16</f>
        <v>3420</v>
      </c>
      <c r="B18" s="21" t="str">
        <f>Kontoplan!C16</f>
        <v>Momskompensasjon</v>
      </c>
      <c r="C18" s="22"/>
      <c r="D18" s="22"/>
      <c r="E18" s="31">
        <f t="shared" si="0"/>
        <v>0</v>
      </c>
      <c r="F18" s="22"/>
      <c r="G18" s="22"/>
      <c r="H18" s="22"/>
      <c r="I18" s="22"/>
      <c r="J18" s="22"/>
      <c r="K18" s="22"/>
      <c r="L18" s="22"/>
      <c r="M18" s="22"/>
      <c r="N18" s="22"/>
      <c r="O18" s="22"/>
      <c r="P18" s="22"/>
      <c r="Q18" s="22"/>
      <c r="R18" s="1"/>
      <c r="S18" s="39"/>
      <c r="T18" s="1"/>
      <c r="U18" s="1"/>
      <c r="V18" s="1"/>
      <c r="W18" s="1"/>
      <c r="X18" s="1"/>
      <c r="Y18" s="1"/>
      <c r="Z18" s="1"/>
    </row>
    <row r="19" spans="1:26" ht="15.75" customHeight="1" x14ac:dyDescent="0.2">
      <c r="A19" s="21">
        <f>Kontoplan!B17</f>
        <v>3430</v>
      </c>
      <c r="B19" s="21" t="str">
        <f>Kontoplan!C17</f>
        <v>Grasrotandelen Norsk Tipping</v>
      </c>
      <c r="C19" s="22"/>
      <c r="D19" s="22"/>
      <c r="E19" s="31">
        <f t="shared" si="0"/>
        <v>0</v>
      </c>
      <c r="F19" s="22"/>
      <c r="G19" s="22"/>
      <c r="H19" s="22"/>
      <c r="I19" s="22"/>
      <c r="J19" s="22"/>
      <c r="K19" s="22"/>
      <c r="L19" s="22"/>
      <c r="M19" s="22"/>
      <c r="N19" s="22"/>
      <c r="O19" s="22"/>
      <c r="P19" s="22"/>
      <c r="Q19" s="22"/>
      <c r="R19" s="1"/>
      <c r="S19" s="39"/>
      <c r="T19" s="1"/>
      <c r="U19" s="1"/>
      <c r="V19" s="1"/>
      <c r="W19" s="1"/>
      <c r="X19" s="1"/>
      <c r="Y19" s="1"/>
      <c r="Z19" s="1"/>
    </row>
    <row r="20" spans="1:26" ht="15.75" customHeight="1" x14ac:dyDescent="0.2">
      <c r="A20" s="21">
        <f>Kontoplan!B18</f>
        <v>3900</v>
      </c>
      <c r="B20" s="21" t="str">
        <f>Kontoplan!C18</f>
        <v>Annen driftsrelatert inntekt</v>
      </c>
      <c r="C20" s="22"/>
      <c r="D20" s="22"/>
      <c r="E20" s="31">
        <f t="shared" si="0"/>
        <v>-38850</v>
      </c>
      <c r="F20" s="22"/>
      <c r="G20" s="22"/>
      <c r="H20" s="22">
        <v>-4000</v>
      </c>
      <c r="I20" s="22">
        <v>-5250</v>
      </c>
      <c r="J20" s="22"/>
      <c r="K20" s="22">
        <v>-7650</v>
      </c>
      <c r="L20" s="22"/>
      <c r="M20" s="22">
        <v>-10000</v>
      </c>
      <c r="N20" s="22">
        <v>-7950</v>
      </c>
      <c r="O20" s="22">
        <v>-4000</v>
      </c>
      <c r="P20" s="22"/>
      <c r="Q20" s="22"/>
      <c r="R20" s="1"/>
      <c r="S20" s="39"/>
      <c r="T20" s="1"/>
      <c r="U20" s="1"/>
      <c r="V20" s="1"/>
      <c r="W20" s="1"/>
      <c r="X20" s="1"/>
      <c r="Y20" s="1"/>
      <c r="Z20" s="1"/>
    </row>
    <row r="21" spans="1:26" ht="15.75" customHeight="1" x14ac:dyDescent="0.2">
      <c r="A21" s="21">
        <f>Kontoplan!B19</f>
        <v>3901</v>
      </c>
      <c r="B21" s="21" t="str">
        <f>Kontoplan!C19</f>
        <v>Internstøtte BI Athletics</v>
      </c>
      <c r="C21" s="22"/>
      <c r="D21" s="22"/>
      <c r="E21" s="31">
        <f t="shared" si="0"/>
        <v>0</v>
      </c>
      <c r="F21" s="22"/>
      <c r="G21" s="22"/>
      <c r="H21" s="22"/>
      <c r="I21" s="22"/>
      <c r="J21" s="22"/>
      <c r="K21" s="22"/>
      <c r="L21" s="22"/>
      <c r="M21" s="22"/>
      <c r="N21" s="22"/>
      <c r="O21" s="22"/>
      <c r="P21" s="22"/>
      <c r="Q21" s="22"/>
      <c r="R21" s="1"/>
      <c r="S21" s="39"/>
      <c r="T21" s="1"/>
      <c r="U21" s="1"/>
      <c r="V21" s="1"/>
      <c r="W21" s="1"/>
      <c r="X21" s="1"/>
      <c r="Y21" s="1"/>
      <c r="Z21" s="1"/>
    </row>
    <row r="22" spans="1:26" ht="15.75" customHeight="1" x14ac:dyDescent="0.2">
      <c r="A22" s="21">
        <f>Kontoplan!B20</f>
        <v>3920</v>
      </c>
      <c r="B22" s="21" t="str">
        <f>Kontoplan!C20</f>
        <v>Medlemskontingent</v>
      </c>
      <c r="C22" s="22"/>
      <c r="D22" s="22"/>
      <c r="E22" s="31">
        <f t="shared" si="0"/>
        <v>0</v>
      </c>
      <c r="F22" s="22"/>
      <c r="G22" s="22"/>
      <c r="H22" s="22"/>
      <c r="I22" s="22"/>
      <c r="J22" s="22"/>
      <c r="K22" s="22"/>
      <c r="L22" s="22"/>
      <c r="M22" s="22"/>
      <c r="N22" s="22"/>
      <c r="O22" s="22"/>
      <c r="P22" s="22"/>
      <c r="Q22" s="22"/>
      <c r="R22" s="1"/>
      <c r="S22" s="39"/>
      <c r="T22" s="1"/>
      <c r="U22" s="1"/>
      <c r="V22" s="1"/>
      <c r="W22" s="1"/>
      <c r="X22" s="1"/>
      <c r="Y22" s="1"/>
      <c r="Z22" s="1"/>
    </row>
    <row r="23" spans="1:26" ht="15.75" customHeight="1" x14ac:dyDescent="0.2">
      <c r="A23" s="21">
        <f>Kontoplan!B21</f>
        <v>3921</v>
      </c>
      <c r="B23" s="21" t="str">
        <f>Kontoplan!C21</f>
        <v>Gruppeavgift</v>
      </c>
      <c r="C23" s="22"/>
      <c r="D23" s="22"/>
      <c r="E23" s="31">
        <f t="shared" si="0"/>
        <v>-61050</v>
      </c>
      <c r="F23" s="22"/>
      <c r="G23" s="22"/>
      <c r="H23" s="22">
        <v>-28050</v>
      </c>
      <c r="I23" s="22"/>
      <c r="J23" s="22"/>
      <c r="K23" s="22"/>
      <c r="L23" s="22"/>
      <c r="M23" s="22"/>
      <c r="N23" s="22">
        <v>-33000</v>
      </c>
      <c r="O23" s="22"/>
      <c r="P23" s="22"/>
      <c r="Q23" s="22"/>
      <c r="R23" s="1"/>
      <c r="S23" s="39"/>
      <c r="T23" s="1"/>
      <c r="U23" s="1"/>
      <c r="V23" s="1"/>
      <c r="W23" s="1"/>
      <c r="X23" s="1"/>
      <c r="Y23" s="1"/>
      <c r="Z23" s="1"/>
    </row>
    <row r="24" spans="1:26" ht="15.75" customHeight="1" x14ac:dyDescent="0.2">
      <c r="A24" s="21">
        <f>Kontoplan!B22</f>
        <v>3930</v>
      </c>
      <c r="B24" s="21" t="str">
        <f>Kontoplan!C22</f>
        <v>Treningsavgift</v>
      </c>
      <c r="C24" s="22"/>
      <c r="D24" s="22"/>
      <c r="E24" s="31">
        <f t="shared" si="0"/>
        <v>0</v>
      </c>
      <c r="F24" s="22"/>
      <c r="G24" s="22"/>
      <c r="H24" s="22"/>
      <c r="I24" s="22"/>
      <c r="J24" s="22"/>
      <c r="K24" s="22"/>
      <c r="L24" s="22"/>
      <c r="M24" s="22"/>
      <c r="N24" s="22"/>
      <c r="O24" s="22"/>
      <c r="P24" s="22"/>
      <c r="Q24" s="22"/>
      <c r="R24" s="1"/>
      <c r="S24" s="39"/>
      <c r="T24" s="1"/>
      <c r="U24" s="1"/>
      <c r="V24" s="1"/>
      <c r="W24" s="1"/>
      <c r="X24" s="1"/>
      <c r="Y24" s="1"/>
      <c r="Z24" s="1"/>
    </row>
    <row r="25" spans="1:26" ht="15.75" customHeight="1" x14ac:dyDescent="0.2">
      <c r="A25" s="21">
        <f>Kontoplan!B23</f>
        <v>3990</v>
      </c>
      <c r="B25" s="21" t="str">
        <f>Kontoplan!C23</f>
        <v>Kontingent fra BI-studenter</v>
      </c>
      <c r="C25" s="22"/>
      <c r="D25" s="22"/>
      <c r="E25" s="31">
        <f t="shared" si="0"/>
        <v>0</v>
      </c>
      <c r="F25" s="22"/>
      <c r="G25" s="22"/>
      <c r="H25" s="22"/>
      <c r="I25" s="22"/>
      <c r="J25" s="22"/>
      <c r="K25" s="22"/>
      <c r="L25" s="22"/>
      <c r="M25" s="22"/>
      <c r="N25" s="22"/>
      <c r="O25" s="22"/>
      <c r="P25" s="22"/>
      <c r="Q25" s="22"/>
      <c r="R25" s="1"/>
      <c r="S25" s="39"/>
      <c r="T25" s="1"/>
      <c r="U25" s="1"/>
      <c r="V25" s="1"/>
      <c r="W25" s="1"/>
      <c r="X25" s="1"/>
      <c r="Y25" s="1"/>
      <c r="Z25" s="1"/>
    </row>
    <row r="26" spans="1:26" ht="15.75" customHeight="1" x14ac:dyDescent="0.2">
      <c r="A26" s="21">
        <f>Kontoplan!B24</f>
        <v>3991</v>
      </c>
      <c r="B26" s="21" t="str">
        <f>Kontoplan!C24</f>
        <v>Støtte fra BISO</v>
      </c>
      <c r="C26" s="22"/>
      <c r="D26" s="22"/>
      <c r="E26" s="31">
        <f t="shared" si="0"/>
        <v>0</v>
      </c>
      <c r="F26" s="22"/>
      <c r="G26" s="22"/>
      <c r="H26" s="22"/>
      <c r="I26" s="22"/>
      <c r="J26" s="22"/>
      <c r="K26" s="22"/>
      <c r="L26" s="22"/>
      <c r="M26" s="22"/>
      <c r="N26" s="22"/>
      <c r="O26" s="22"/>
      <c r="P26" s="22"/>
      <c r="Q26" s="22"/>
      <c r="R26" s="1"/>
      <c r="S26" s="39"/>
      <c r="T26" s="1"/>
      <c r="U26" s="1"/>
      <c r="V26" s="1"/>
      <c r="W26" s="1"/>
      <c r="X26" s="1"/>
      <c r="Y26" s="1"/>
      <c r="Z26" s="1"/>
    </row>
    <row r="27" spans="1:26" ht="15.75" customHeight="1" x14ac:dyDescent="0.2">
      <c r="A27" s="21">
        <f>Kontoplan!B25</f>
        <v>3992</v>
      </c>
      <c r="B27" s="21" t="str">
        <f>Kontoplan!C25</f>
        <v>Støtte fra BI</v>
      </c>
      <c r="C27" s="22"/>
      <c r="D27" s="22"/>
      <c r="E27" s="31">
        <f t="shared" si="0"/>
        <v>0</v>
      </c>
      <c r="F27" s="22"/>
      <c r="G27" s="22"/>
      <c r="H27" s="22"/>
      <c r="I27" s="22"/>
      <c r="J27" s="22"/>
      <c r="K27" s="22"/>
      <c r="L27" s="22"/>
      <c r="M27" s="22"/>
      <c r="N27" s="22"/>
      <c r="O27" s="22"/>
      <c r="P27" s="22"/>
      <c r="Q27" s="22"/>
      <c r="R27" s="1"/>
      <c r="S27" s="39"/>
      <c r="T27" s="1"/>
      <c r="U27" s="1"/>
      <c r="V27" s="1"/>
      <c r="W27" s="1"/>
      <c r="X27" s="1"/>
      <c r="Y27" s="1"/>
      <c r="Z27" s="1"/>
    </row>
    <row r="28" spans="1:26" ht="15.75" customHeight="1" x14ac:dyDescent="0.2">
      <c r="A28" s="21">
        <f>Kontoplan!B26</f>
        <v>3993</v>
      </c>
      <c r="B28" s="21" t="str">
        <f>Kontoplan!C26</f>
        <v>Støtte fra Velferdstinget</v>
      </c>
      <c r="C28" s="22"/>
      <c r="D28" s="22"/>
      <c r="E28" s="31">
        <f t="shared" si="0"/>
        <v>0</v>
      </c>
      <c r="F28" s="22"/>
      <c r="G28" s="22"/>
      <c r="H28" s="22"/>
      <c r="I28" s="22"/>
      <c r="J28" s="22"/>
      <c r="K28" s="22"/>
      <c r="L28" s="22"/>
      <c r="M28" s="22"/>
      <c r="N28" s="22"/>
      <c r="O28" s="22"/>
      <c r="P28" s="22"/>
      <c r="Q28" s="22"/>
      <c r="R28" s="1"/>
      <c r="S28" s="39"/>
      <c r="T28" s="1"/>
      <c r="U28" s="1"/>
      <c r="V28" s="1"/>
      <c r="W28" s="1"/>
      <c r="X28" s="1"/>
      <c r="Y28" s="1"/>
      <c r="Z28" s="1"/>
    </row>
    <row r="29" spans="1:26" ht="15.75" customHeight="1" x14ac:dyDescent="0.2">
      <c r="A29" s="21">
        <f>Kontoplan!B27</f>
        <v>3994</v>
      </c>
      <c r="B29" s="21" t="str">
        <f>Kontoplan!C27</f>
        <v>Støtte fra NSI</v>
      </c>
      <c r="C29" s="22"/>
      <c r="D29" s="22"/>
      <c r="E29" s="31">
        <f t="shared" si="0"/>
        <v>0</v>
      </c>
      <c r="F29" s="22"/>
      <c r="G29" s="22"/>
      <c r="H29" s="22"/>
      <c r="I29" s="22"/>
      <c r="J29" s="22"/>
      <c r="K29" s="22"/>
      <c r="L29" s="22"/>
      <c r="M29" s="22"/>
      <c r="N29" s="22"/>
      <c r="O29" s="22"/>
      <c r="P29" s="22"/>
      <c r="Q29" s="22"/>
      <c r="R29" s="1"/>
      <c r="S29" s="39"/>
      <c r="T29" s="1"/>
      <c r="U29" s="1"/>
      <c r="V29" s="1"/>
      <c r="W29" s="1"/>
      <c r="X29" s="1"/>
      <c r="Y29" s="1"/>
      <c r="Z29" s="1"/>
    </row>
    <row r="30" spans="1:26" ht="15.75" customHeight="1" x14ac:dyDescent="0.2">
      <c r="A30" s="21">
        <f>Kontoplan!B28</f>
        <v>3995</v>
      </c>
      <c r="B30" s="21" t="str">
        <f>Kontoplan!C28</f>
        <v>Annen støtte</v>
      </c>
      <c r="C30" s="22"/>
      <c r="D30" s="22"/>
      <c r="E30" s="31">
        <f t="shared" si="0"/>
        <v>0</v>
      </c>
      <c r="F30" s="22"/>
      <c r="G30" s="22"/>
      <c r="H30" s="22"/>
      <c r="I30" s="22"/>
      <c r="J30" s="22"/>
      <c r="K30" s="22"/>
      <c r="L30" s="22"/>
      <c r="M30" s="22"/>
      <c r="N30" s="22"/>
      <c r="O30" s="22"/>
      <c r="P30" s="22"/>
      <c r="Q30" s="22"/>
      <c r="R30" s="1"/>
      <c r="S30" s="39"/>
      <c r="T30" s="1"/>
      <c r="U30" s="1"/>
      <c r="V30" s="1"/>
      <c r="W30" s="1"/>
      <c r="X30" s="1"/>
      <c r="Y30" s="1"/>
      <c r="Z30" s="1"/>
    </row>
    <row r="31" spans="1:26" ht="15.75" customHeight="1" x14ac:dyDescent="0.2">
      <c r="A31" s="1"/>
      <c r="B31" s="1"/>
      <c r="C31" s="28"/>
      <c r="D31" s="28"/>
      <c r="E31" s="28"/>
      <c r="F31" s="28"/>
      <c r="G31" s="28"/>
      <c r="H31" s="28"/>
      <c r="I31" s="28"/>
      <c r="J31" s="28"/>
      <c r="K31" s="28"/>
      <c r="L31" s="28"/>
      <c r="M31" s="28"/>
      <c r="N31" s="28"/>
      <c r="O31" s="28"/>
      <c r="P31" s="28"/>
      <c r="Q31" s="28"/>
      <c r="R31" s="1"/>
      <c r="S31" s="1"/>
      <c r="T31" s="1"/>
      <c r="U31" s="1"/>
      <c r="V31" s="1"/>
      <c r="W31" s="1"/>
      <c r="X31" s="1"/>
      <c r="Y31" s="1"/>
      <c r="Z31" s="1"/>
    </row>
    <row r="32" spans="1:26" ht="15.75" customHeight="1" x14ac:dyDescent="0.2">
      <c r="A32" s="63" t="s">
        <v>170</v>
      </c>
      <c r="B32" s="61"/>
      <c r="C32" s="30">
        <f t="shared" ref="C32:Q32" si="1">SUM(C13:C31)</f>
        <v>0</v>
      </c>
      <c r="D32" s="30">
        <f t="shared" si="1"/>
        <v>0</v>
      </c>
      <c r="E32" s="31">
        <f t="shared" si="1"/>
        <v>-165100</v>
      </c>
      <c r="F32" s="30">
        <f t="shared" si="1"/>
        <v>0</v>
      </c>
      <c r="G32" s="30">
        <f t="shared" si="1"/>
        <v>0</v>
      </c>
      <c r="H32" s="30">
        <f t="shared" si="1"/>
        <v>-36050</v>
      </c>
      <c r="I32" s="30">
        <f t="shared" si="1"/>
        <v>-5250</v>
      </c>
      <c r="J32" s="30">
        <f t="shared" si="1"/>
        <v>-15000</v>
      </c>
      <c r="K32" s="30">
        <f t="shared" si="1"/>
        <v>-17850</v>
      </c>
      <c r="L32" s="30">
        <f t="shared" si="1"/>
        <v>0</v>
      </c>
      <c r="M32" s="30">
        <f t="shared" si="1"/>
        <v>-20000</v>
      </c>
      <c r="N32" s="30">
        <f t="shared" si="1"/>
        <v>-40950</v>
      </c>
      <c r="O32" s="30">
        <f t="shared" si="1"/>
        <v>-30000</v>
      </c>
      <c r="P32" s="30">
        <f t="shared" si="1"/>
        <v>0</v>
      </c>
      <c r="Q32" s="30">
        <f t="shared" si="1"/>
        <v>0</v>
      </c>
      <c r="R32" s="1"/>
      <c r="S32" s="3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5" t="s">
        <v>171</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9" t="s">
        <v>162</v>
      </c>
      <c r="B38" s="19" t="s">
        <v>163</v>
      </c>
      <c r="C38" s="19" t="s">
        <v>164</v>
      </c>
      <c r="D38" s="19" t="s">
        <v>165</v>
      </c>
      <c r="E38" s="20" t="s">
        <v>166</v>
      </c>
      <c r="F38" s="19" t="s">
        <v>177</v>
      </c>
      <c r="G38" s="19" t="s">
        <v>178</v>
      </c>
      <c r="H38" s="19" t="s">
        <v>179</v>
      </c>
      <c r="I38" s="19" t="s">
        <v>180</v>
      </c>
      <c r="J38" s="19" t="s">
        <v>181</v>
      </c>
      <c r="K38" s="19" t="s">
        <v>182</v>
      </c>
      <c r="L38" s="19" t="s">
        <v>183</v>
      </c>
      <c r="M38" s="19" t="s">
        <v>184</v>
      </c>
      <c r="N38" s="19" t="s">
        <v>185</v>
      </c>
      <c r="O38" s="19" t="s">
        <v>186</v>
      </c>
      <c r="P38" s="19" t="s">
        <v>187</v>
      </c>
      <c r="Q38" s="19" t="s">
        <v>188</v>
      </c>
      <c r="R38" s="38"/>
      <c r="S38" s="19" t="s">
        <v>189</v>
      </c>
      <c r="T38" s="1"/>
      <c r="U38" s="1"/>
      <c r="V38" s="1"/>
      <c r="W38" s="1"/>
      <c r="X38" s="1"/>
      <c r="Y38" s="1"/>
      <c r="Z38" s="1"/>
    </row>
    <row r="39" spans="1:26" ht="15.75" customHeight="1" x14ac:dyDescent="0.2">
      <c r="A39" s="21">
        <f>Kontoplan!B29</f>
        <v>5910</v>
      </c>
      <c r="B39" s="21" t="str">
        <f>Kontoplan!C29</f>
        <v>Lunsjkort</v>
      </c>
      <c r="C39" s="22"/>
      <c r="D39" s="22"/>
      <c r="E39" s="31">
        <f t="shared" ref="E39:E41" si="2">SUM(F39:P39)</f>
        <v>0</v>
      </c>
      <c r="F39" s="42" t="s">
        <v>191</v>
      </c>
      <c r="G39" s="42" t="s">
        <v>191</v>
      </c>
      <c r="H39" s="42" t="s">
        <v>191</v>
      </c>
      <c r="I39" s="42" t="s">
        <v>191</v>
      </c>
      <c r="J39" s="42" t="s">
        <v>191</v>
      </c>
      <c r="K39" s="42" t="s">
        <v>191</v>
      </c>
      <c r="L39" s="42" t="s">
        <v>191</v>
      </c>
      <c r="M39" s="42" t="s">
        <v>191</v>
      </c>
      <c r="N39" s="42" t="s">
        <v>191</v>
      </c>
      <c r="O39" s="42" t="s">
        <v>191</v>
      </c>
      <c r="P39" s="42" t="s">
        <v>191</v>
      </c>
      <c r="Q39" s="22"/>
      <c r="R39" s="1"/>
      <c r="S39" s="39"/>
      <c r="T39" s="1"/>
      <c r="U39" s="1"/>
      <c r="V39" s="1"/>
      <c r="W39" s="1"/>
      <c r="X39" s="1"/>
      <c r="Y39" s="1"/>
      <c r="Z39" s="1"/>
    </row>
    <row r="40" spans="1:26" ht="15.75" customHeight="1" x14ac:dyDescent="0.2">
      <c r="A40" s="21">
        <f>Kontoplan!B30</f>
        <v>5995</v>
      </c>
      <c r="B40" s="21" t="str">
        <f>Kontoplan!C30</f>
        <v>Styrekostnader</v>
      </c>
      <c r="C40" s="22"/>
      <c r="D40" s="22"/>
      <c r="E40" s="31">
        <f t="shared" si="2"/>
        <v>0</v>
      </c>
      <c r="F40" s="43" t="s">
        <v>191</v>
      </c>
      <c r="G40" s="43" t="s">
        <v>191</v>
      </c>
      <c r="H40" s="43" t="s">
        <v>191</v>
      </c>
      <c r="I40" s="43" t="s">
        <v>191</v>
      </c>
      <c r="J40" s="43" t="s">
        <v>191</v>
      </c>
      <c r="K40" s="43" t="s">
        <v>191</v>
      </c>
      <c r="L40" s="43" t="s">
        <v>191</v>
      </c>
      <c r="M40" s="43" t="s">
        <v>191</v>
      </c>
      <c r="N40" s="43" t="s">
        <v>191</v>
      </c>
      <c r="O40" s="43" t="s">
        <v>191</v>
      </c>
      <c r="P40" s="43" t="s">
        <v>191</v>
      </c>
      <c r="Q40" s="22"/>
      <c r="R40" s="1"/>
      <c r="S40" s="39"/>
      <c r="T40" s="1"/>
      <c r="U40" s="1"/>
      <c r="V40" s="1"/>
      <c r="W40" s="1"/>
      <c r="X40" s="1"/>
      <c r="Y40" s="1"/>
      <c r="Z40" s="1"/>
    </row>
    <row r="41" spans="1:26" ht="15.75" customHeight="1" x14ac:dyDescent="0.2">
      <c r="A41" s="21">
        <f>Kontoplan!B31</f>
        <v>6480</v>
      </c>
      <c r="B41" s="21" t="str">
        <f>Kontoplan!C31</f>
        <v>Leiekostnad idrett</v>
      </c>
      <c r="C41" s="22"/>
      <c r="D41" s="22"/>
      <c r="E41" s="31">
        <f t="shared" si="2"/>
        <v>54500</v>
      </c>
      <c r="F41" s="43">
        <v>31000</v>
      </c>
      <c r="G41" s="43"/>
      <c r="H41" s="43"/>
      <c r="I41" s="43"/>
      <c r="J41" s="43"/>
      <c r="K41" s="43"/>
      <c r="L41" s="43"/>
      <c r="M41" s="43"/>
      <c r="N41" s="43"/>
      <c r="O41" s="43"/>
      <c r="P41" s="43">
        <v>23500</v>
      </c>
      <c r="Q41" s="22"/>
      <c r="R41" s="1"/>
      <c r="S41" s="39"/>
      <c r="T41" s="1"/>
      <c r="U41" s="1"/>
      <c r="V41" s="1"/>
      <c r="W41" s="1"/>
      <c r="X41" s="1"/>
      <c r="Y41" s="1"/>
      <c r="Z41" s="1"/>
    </row>
    <row r="42" spans="1:26" ht="15.75" customHeight="1" x14ac:dyDescent="0.2">
      <c r="A42" s="21">
        <f>Kontoplan!B32</f>
        <v>6490</v>
      </c>
      <c r="B42" s="21" t="str">
        <f>Kontoplan!C32</f>
        <v>Leiekostnad annen</v>
      </c>
      <c r="C42" s="22"/>
      <c r="D42" s="22"/>
      <c r="E42" s="31">
        <f t="shared" ref="E42:E70" si="3">SUM(F42:Q42)</f>
        <v>0</v>
      </c>
      <c r="F42" s="43" t="s">
        <v>191</v>
      </c>
      <c r="G42" s="43" t="s">
        <v>191</v>
      </c>
      <c r="H42" s="43" t="s">
        <v>191</v>
      </c>
      <c r="I42" s="43" t="s">
        <v>191</v>
      </c>
      <c r="J42" s="43" t="s">
        <v>191</v>
      </c>
      <c r="K42" s="43" t="s">
        <v>191</v>
      </c>
      <c r="L42" s="43" t="s">
        <v>191</v>
      </c>
      <c r="M42" s="43" t="s">
        <v>191</v>
      </c>
      <c r="N42" s="43" t="s">
        <v>191</v>
      </c>
      <c r="O42" s="43" t="s">
        <v>191</v>
      </c>
      <c r="P42" s="43" t="s">
        <v>191</v>
      </c>
      <c r="Q42" s="22"/>
      <c r="R42" s="1"/>
      <c r="S42" s="39"/>
      <c r="T42" s="1"/>
      <c r="U42" s="1"/>
      <c r="V42" s="1"/>
      <c r="W42" s="1"/>
      <c r="X42" s="1"/>
      <c r="Y42" s="1"/>
      <c r="Z42" s="1"/>
    </row>
    <row r="43" spans="1:26" ht="15.75" customHeight="1" x14ac:dyDescent="0.2">
      <c r="A43" s="21">
        <f>Kontoplan!B33</f>
        <v>6540</v>
      </c>
      <c r="B43" s="21" t="str">
        <f>Kontoplan!C33</f>
        <v>Idrettsutstyr</v>
      </c>
      <c r="C43" s="22"/>
      <c r="D43" s="22"/>
      <c r="E43" s="31">
        <f t="shared" si="3"/>
        <v>12000</v>
      </c>
      <c r="F43" s="44" t="s">
        <v>191</v>
      </c>
      <c r="G43" s="44" t="s">
        <v>191</v>
      </c>
      <c r="H43" s="44" t="s">
        <v>191</v>
      </c>
      <c r="I43" s="44" t="s">
        <v>191</v>
      </c>
      <c r="J43" s="44" t="s">
        <v>191</v>
      </c>
      <c r="K43" s="44" t="s">
        <v>191</v>
      </c>
      <c r="L43" s="44" t="s">
        <v>191</v>
      </c>
      <c r="M43" s="44">
        <v>12000</v>
      </c>
      <c r="N43" s="44" t="s">
        <v>191</v>
      </c>
      <c r="O43" s="44" t="s">
        <v>191</v>
      </c>
      <c r="P43" s="44" t="s">
        <v>191</v>
      </c>
      <c r="Q43" s="22"/>
      <c r="R43" s="1"/>
      <c r="S43" s="39"/>
      <c r="T43" s="1"/>
      <c r="U43" s="1"/>
      <c r="V43" s="1"/>
      <c r="W43" s="1"/>
      <c r="X43" s="1"/>
      <c r="Y43" s="1"/>
      <c r="Z43" s="1"/>
    </row>
    <row r="44" spans="1:26" ht="15.75" customHeight="1" x14ac:dyDescent="0.2">
      <c r="A44" s="21">
        <f>Kontoplan!B34</f>
        <v>6550</v>
      </c>
      <c r="B44" s="21" t="str">
        <f>Kontoplan!C34</f>
        <v>Driftsmateriale</v>
      </c>
      <c r="C44" s="22"/>
      <c r="D44" s="22"/>
      <c r="E44" s="31">
        <f t="shared" si="3"/>
        <v>0</v>
      </c>
      <c r="F44" s="43" t="s">
        <v>191</v>
      </c>
      <c r="G44" s="43" t="s">
        <v>191</v>
      </c>
      <c r="H44" s="43" t="s">
        <v>191</v>
      </c>
      <c r="I44" s="43" t="s">
        <v>191</v>
      </c>
      <c r="J44" s="43" t="s">
        <v>191</v>
      </c>
      <c r="K44" s="43" t="s">
        <v>191</v>
      </c>
      <c r="L44" s="43" t="s">
        <v>191</v>
      </c>
      <c r="M44" s="43" t="s">
        <v>191</v>
      </c>
      <c r="N44" s="43" t="s">
        <v>191</v>
      </c>
      <c r="O44" s="43" t="s">
        <v>191</v>
      </c>
      <c r="P44" s="43" t="s">
        <v>191</v>
      </c>
      <c r="Q44" s="22"/>
      <c r="R44" s="1"/>
      <c r="S44" s="39"/>
      <c r="T44" s="1"/>
      <c r="U44" s="1"/>
      <c r="V44" s="1"/>
      <c r="W44" s="1"/>
      <c r="X44" s="1"/>
      <c r="Y44" s="1"/>
      <c r="Z44" s="1"/>
    </row>
    <row r="45" spans="1:26" ht="15.75" customHeight="1" x14ac:dyDescent="0.2">
      <c r="A45" s="21">
        <f>Kontoplan!B35</f>
        <v>6555</v>
      </c>
      <c r="B45" s="21" t="str">
        <f>Kontoplan!C35</f>
        <v>Andre driftskostnader</v>
      </c>
      <c r="C45" s="22"/>
      <c r="D45" s="22"/>
      <c r="E45" s="31">
        <f t="shared" si="3"/>
        <v>0</v>
      </c>
      <c r="F45" s="43" t="s">
        <v>191</v>
      </c>
      <c r="G45" s="43" t="s">
        <v>191</v>
      </c>
      <c r="H45" s="43" t="s">
        <v>191</v>
      </c>
      <c r="I45" s="43" t="s">
        <v>191</v>
      </c>
      <c r="J45" s="43" t="s">
        <v>191</v>
      </c>
      <c r="K45" s="43" t="s">
        <v>191</v>
      </c>
      <c r="L45" s="43" t="s">
        <v>191</v>
      </c>
      <c r="M45" s="43" t="s">
        <v>191</v>
      </c>
      <c r="N45" s="43" t="s">
        <v>191</v>
      </c>
      <c r="O45" s="43" t="s">
        <v>191</v>
      </c>
      <c r="P45" s="43" t="s">
        <v>191</v>
      </c>
      <c r="Q45" s="22"/>
      <c r="R45" s="1"/>
      <c r="S45" s="39"/>
      <c r="T45" s="1"/>
      <c r="U45" s="1"/>
      <c r="V45" s="1"/>
      <c r="W45" s="1"/>
      <c r="X45" s="1"/>
      <c r="Y45" s="1"/>
      <c r="Z45" s="1"/>
    </row>
    <row r="46" spans="1:26" ht="15.75" customHeight="1" x14ac:dyDescent="0.2">
      <c r="A46" s="21">
        <f>Kontoplan!B36</f>
        <v>6571</v>
      </c>
      <c r="B46" s="21" t="str">
        <f>Kontoplan!C36</f>
        <v>Drakter</v>
      </c>
      <c r="C46" s="22"/>
      <c r="D46" s="22"/>
      <c r="E46" s="31">
        <f t="shared" si="3"/>
        <v>16000</v>
      </c>
      <c r="F46" s="43" t="s">
        <v>191</v>
      </c>
      <c r="G46" s="43" t="s">
        <v>191</v>
      </c>
      <c r="H46" s="43">
        <v>8000</v>
      </c>
      <c r="I46" s="43" t="s">
        <v>191</v>
      </c>
      <c r="J46" s="43" t="s">
        <v>191</v>
      </c>
      <c r="K46" s="43" t="s">
        <v>191</v>
      </c>
      <c r="L46" s="43" t="s">
        <v>191</v>
      </c>
      <c r="M46" s="43">
        <v>8000</v>
      </c>
      <c r="N46" s="43" t="s">
        <v>191</v>
      </c>
      <c r="O46" s="43" t="s">
        <v>191</v>
      </c>
      <c r="P46" s="43" t="s">
        <v>191</v>
      </c>
      <c r="Q46" s="22"/>
      <c r="R46" s="1"/>
      <c r="S46" s="39"/>
      <c r="T46" s="1"/>
      <c r="U46" s="1"/>
      <c r="V46" s="1"/>
      <c r="W46" s="1"/>
      <c r="X46" s="1"/>
      <c r="Y46" s="1"/>
      <c r="Z46" s="1"/>
    </row>
    <row r="47" spans="1:26" ht="15.75" customHeight="1" x14ac:dyDescent="0.2">
      <c r="A47" s="21">
        <f>Kontoplan!B37</f>
        <v>6572</v>
      </c>
      <c r="B47" s="21" t="str">
        <f>Kontoplan!C37</f>
        <v>Annet klær</v>
      </c>
      <c r="C47" s="22"/>
      <c r="D47" s="22"/>
      <c r="E47" s="31">
        <f t="shared" si="3"/>
        <v>0</v>
      </c>
      <c r="F47" s="43" t="s">
        <v>191</v>
      </c>
      <c r="G47" s="43" t="s">
        <v>191</v>
      </c>
      <c r="H47" s="43" t="s">
        <v>191</v>
      </c>
      <c r="I47" s="43" t="s">
        <v>191</v>
      </c>
      <c r="J47" s="43" t="s">
        <v>191</v>
      </c>
      <c r="K47" s="43" t="s">
        <v>191</v>
      </c>
      <c r="L47" s="43" t="s">
        <v>191</v>
      </c>
      <c r="M47" s="43" t="s">
        <v>191</v>
      </c>
      <c r="N47" s="43" t="s">
        <v>191</v>
      </c>
      <c r="O47" s="43" t="s">
        <v>191</v>
      </c>
      <c r="P47" s="43" t="s">
        <v>191</v>
      </c>
      <c r="Q47" s="22"/>
      <c r="R47" s="1"/>
      <c r="S47" s="39"/>
      <c r="T47" s="1"/>
      <c r="U47" s="1"/>
      <c r="V47" s="1"/>
      <c r="W47" s="1"/>
      <c r="X47" s="1"/>
      <c r="Y47" s="1"/>
      <c r="Z47" s="1"/>
    </row>
    <row r="48" spans="1:26" ht="15.75" customHeight="1" x14ac:dyDescent="0.2">
      <c r="A48" s="21">
        <f>Kontoplan!B38</f>
        <v>6620</v>
      </c>
      <c r="B48" s="21" t="str">
        <f>Kontoplan!C38</f>
        <v>Reparasjon og vedlikehold</v>
      </c>
      <c r="C48" s="22"/>
      <c r="D48" s="22"/>
      <c r="E48" s="31">
        <f t="shared" si="3"/>
        <v>0</v>
      </c>
      <c r="F48" s="43" t="s">
        <v>191</v>
      </c>
      <c r="G48" s="43" t="s">
        <v>191</v>
      </c>
      <c r="H48" s="43" t="s">
        <v>191</v>
      </c>
      <c r="I48" s="43" t="s">
        <v>191</v>
      </c>
      <c r="J48" s="43" t="s">
        <v>191</v>
      </c>
      <c r="K48" s="43" t="s">
        <v>191</v>
      </c>
      <c r="L48" s="43" t="s">
        <v>191</v>
      </c>
      <c r="M48" s="43" t="s">
        <v>191</v>
      </c>
      <c r="N48" s="43" t="s">
        <v>191</v>
      </c>
      <c r="O48" s="43" t="s">
        <v>191</v>
      </c>
      <c r="P48" s="43" t="s">
        <v>191</v>
      </c>
      <c r="Q48" s="22"/>
      <c r="R48" s="1"/>
      <c r="S48" s="39"/>
      <c r="T48" s="1"/>
      <c r="U48" s="1"/>
      <c r="V48" s="1"/>
      <c r="W48" s="1"/>
      <c r="X48" s="1"/>
      <c r="Y48" s="1"/>
      <c r="Z48" s="1"/>
    </row>
    <row r="49" spans="1:26" ht="15.75" customHeight="1" x14ac:dyDescent="0.2">
      <c r="A49" s="21">
        <f>Kontoplan!B39</f>
        <v>6705</v>
      </c>
      <c r="B49" s="21" t="str">
        <f>Kontoplan!C39</f>
        <v>Regnskapshonorar</v>
      </c>
      <c r="C49" s="22"/>
      <c r="D49" s="22"/>
      <c r="E49" s="31">
        <f t="shared" si="3"/>
        <v>0</v>
      </c>
      <c r="F49" s="44" t="s">
        <v>191</v>
      </c>
      <c r="G49" s="44" t="s">
        <v>191</v>
      </c>
      <c r="H49" s="44" t="s">
        <v>191</v>
      </c>
      <c r="I49" s="44" t="s">
        <v>191</v>
      </c>
      <c r="J49" s="44" t="s">
        <v>191</v>
      </c>
      <c r="K49" s="44" t="s">
        <v>191</v>
      </c>
      <c r="L49" s="44" t="s">
        <v>191</v>
      </c>
      <c r="M49" s="44" t="s">
        <v>191</v>
      </c>
      <c r="N49" s="44" t="s">
        <v>191</v>
      </c>
      <c r="O49" s="44" t="s">
        <v>191</v>
      </c>
      <c r="P49" s="44" t="s">
        <v>191</v>
      </c>
      <c r="Q49" s="22"/>
      <c r="R49" s="1"/>
      <c r="S49" s="39"/>
      <c r="T49" s="1"/>
      <c r="U49" s="1"/>
      <c r="V49" s="1"/>
      <c r="W49" s="1"/>
      <c r="X49" s="1"/>
      <c r="Y49" s="1"/>
      <c r="Z49" s="1"/>
    </row>
    <row r="50" spans="1:26" ht="15.75" customHeight="1" x14ac:dyDescent="0.2">
      <c r="A50" s="21">
        <f>Kontoplan!B40</f>
        <v>6710</v>
      </c>
      <c r="B50" s="21" t="str">
        <f>Kontoplan!C40</f>
        <v>Dommerhonorar</v>
      </c>
      <c r="C50" s="22"/>
      <c r="D50" s="22"/>
      <c r="E50" s="31">
        <f t="shared" si="3"/>
        <v>14400</v>
      </c>
      <c r="F50" s="43" t="s">
        <v>191</v>
      </c>
      <c r="G50" s="43" t="s">
        <v>191</v>
      </c>
      <c r="H50" s="43" t="s">
        <v>191</v>
      </c>
      <c r="I50" s="43" t="s">
        <v>191</v>
      </c>
      <c r="J50" s="43" t="s">
        <v>191</v>
      </c>
      <c r="K50" s="43">
        <v>8000</v>
      </c>
      <c r="L50" s="43" t="s">
        <v>191</v>
      </c>
      <c r="M50" s="43" t="s">
        <v>191</v>
      </c>
      <c r="N50" s="43">
        <v>6400</v>
      </c>
      <c r="O50" s="43" t="s">
        <v>191</v>
      </c>
      <c r="P50" s="43" t="s">
        <v>191</v>
      </c>
      <c r="Q50" s="22"/>
      <c r="R50" s="1"/>
      <c r="S50" s="39"/>
      <c r="T50" s="1"/>
      <c r="U50" s="1"/>
      <c r="V50" s="1"/>
      <c r="W50" s="1"/>
      <c r="X50" s="1"/>
      <c r="Y50" s="1"/>
      <c r="Z50" s="1"/>
    </row>
    <row r="51" spans="1:26" ht="15.75" customHeight="1" x14ac:dyDescent="0.2">
      <c r="A51" s="21">
        <f>Kontoplan!B41</f>
        <v>6711</v>
      </c>
      <c r="B51" s="21" t="str">
        <f>Kontoplan!C41</f>
        <v>Trenerhonorar</v>
      </c>
      <c r="C51" s="22"/>
      <c r="D51" s="22"/>
      <c r="E51" s="31">
        <f t="shared" si="3"/>
        <v>0</v>
      </c>
      <c r="F51" s="43" t="s">
        <v>191</v>
      </c>
      <c r="G51" s="43" t="s">
        <v>191</v>
      </c>
      <c r="H51" s="43" t="s">
        <v>191</v>
      </c>
      <c r="I51" s="43" t="s">
        <v>191</v>
      </c>
      <c r="J51" s="43" t="s">
        <v>191</v>
      </c>
      <c r="K51" s="43" t="s">
        <v>191</v>
      </c>
      <c r="L51" s="43" t="s">
        <v>191</v>
      </c>
      <c r="M51" s="43" t="s">
        <v>191</v>
      </c>
      <c r="N51" s="43" t="s">
        <v>191</v>
      </c>
      <c r="O51" s="43" t="s">
        <v>191</v>
      </c>
      <c r="P51" s="43" t="s">
        <v>191</v>
      </c>
      <c r="Q51" s="22"/>
      <c r="R51" s="1"/>
      <c r="S51" s="39"/>
      <c r="T51" s="1"/>
      <c r="U51" s="1"/>
      <c r="V51" s="1"/>
      <c r="W51" s="1"/>
      <c r="X51" s="1"/>
      <c r="Y51" s="1"/>
      <c r="Z51" s="1"/>
    </row>
    <row r="52" spans="1:26" ht="15.75" customHeight="1" x14ac:dyDescent="0.2">
      <c r="A52" s="21">
        <f>Kontoplan!B42</f>
        <v>6800</v>
      </c>
      <c r="B52" s="21" t="str">
        <f>Kontoplan!C42</f>
        <v>Kontorrekvisita</v>
      </c>
      <c r="C52" s="22"/>
      <c r="D52" s="22"/>
      <c r="E52" s="31">
        <f t="shared" si="3"/>
        <v>0</v>
      </c>
      <c r="F52" s="43" t="s">
        <v>191</v>
      </c>
      <c r="G52" s="43" t="s">
        <v>191</v>
      </c>
      <c r="H52" s="43" t="s">
        <v>191</v>
      </c>
      <c r="I52" s="43" t="s">
        <v>191</v>
      </c>
      <c r="J52" s="43" t="s">
        <v>191</v>
      </c>
      <c r="K52" s="43" t="s">
        <v>191</v>
      </c>
      <c r="L52" s="43" t="s">
        <v>191</v>
      </c>
      <c r="M52" s="43" t="s">
        <v>191</v>
      </c>
      <c r="N52" s="43" t="s">
        <v>191</v>
      </c>
      <c r="O52" s="43" t="s">
        <v>191</v>
      </c>
      <c r="P52" s="43" t="s">
        <v>191</v>
      </c>
      <c r="Q52" s="22"/>
      <c r="R52" s="1"/>
      <c r="S52" s="39"/>
      <c r="T52" s="1"/>
      <c r="U52" s="1"/>
      <c r="V52" s="1"/>
      <c r="W52" s="1"/>
      <c r="X52" s="1"/>
      <c r="Y52" s="1"/>
      <c r="Z52" s="1"/>
    </row>
    <row r="53" spans="1:26" ht="15.75" customHeight="1" x14ac:dyDescent="0.2">
      <c r="A53" s="21">
        <f>Kontoplan!B43</f>
        <v>6810</v>
      </c>
      <c r="B53" s="21" t="str">
        <f>Kontoplan!C43</f>
        <v>Datakostnad</v>
      </c>
      <c r="C53" s="22"/>
      <c r="D53" s="22"/>
      <c r="E53" s="31">
        <f t="shared" si="3"/>
        <v>0</v>
      </c>
      <c r="F53" s="43" t="s">
        <v>191</v>
      </c>
      <c r="G53" s="43" t="s">
        <v>191</v>
      </c>
      <c r="H53" s="43" t="s">
        <v>191</v>
      </c>
      <c r="I53" s="43" t="s">
        <v>191</v>
      </c>
      <c r="J53" s="43" t="s">
        <v>191</v>
      </c>
      <c r="K53" s="43" t="s">
        <v>191</v>
      </c>
      <c r="L53" s="43" t="s">
        <v>191</v>
      </c>
      <c r="M53" s="43" t="s">
        <v>191</v>
      </c>
      <c r="N53" s="43" t="s">
        <v>191</v>
      </c>
      <c r="O53" s="43" t="s">
        <v>191</v>
      </c>
      <c r="P53" s="43" t="s">
        <v>191</v>
      </c>
      <c r="Q53" s="22"/>
      <c r="R53" s="1"/>
      <c r="S53" s="39"/>
      <c r="T53" s="1"/>
      <c r="U53" s="1"/>
      <c r="V53" s="1"/>
      <c r="W53" s="1"/>
      <c r="X53" s="1"/>
      <c r="Y53" s="1"/>
      <c r="Z53" s="1"/>
    </row>
    <row r="54" spans="1:26" ht="15.75" customHeight="1" x14ac:dyDescent="0.2">
      <c r="A54" s="21">
        <f>Kontoplan!B44</f>
        <v>6860</v>
      </c>
      <c r="B54" s="21" t="str">
        <f>Kontoplan!C44</f>
        <v>Møte, kurs, oppdatering o.l</v>
      </c>
      <c r="C54" s="22"/>
      <c r="D54" s="22"/>
      <c r="E54" s="31">
        <f t="shared" si="3"/>
        <v>0</v>
      </c>
      <c r="F54" s="44" t="s">
        <v>191</v>
      </c>
      <c r="G54" s="44" t="s">
        <v>191</v>
      </c>
      <c r="H54" s="44" t="s">
        <v>191</v>
      </c>
      <c r="I54" s="44" t="s">
        <v>191</v>
      </c>
      <c r="J54" s="44" t="s">
        <v>191</v>
      </c>
      <c r="K54" s="44" t="s">
        <v>191</v>
      </c>
      <c r="L54" s="44" t="s">
        <v>191</v>
      </c>
      <c r="M54" s="44" t="s">
        <v>191</v>
      </c>
      <c r="N54" s="44" t="s">
        <v>191</v>
      </c>
      <c r="O54" s="44" t="s">
        <v>191</v>
      </c>
      <c r="P54" s="44" t="s">
        <v>191</v>
      </c>
      <c r="Q54" s="22"/>
      <c r="R54" s="1"/>
      <c r="S54" s="39"/>
      <c r="T54" s="1"/>
      <c r="U54" s="1"/>
      <c r="V54" s="1"/>
      <c r="W54" s="1"/>
      <c r="X54" s="1"/>
      <c r="Y54" s="1"/>
      <c r="Z54" s="1"/>
    </row>
    <row r="55" spans="1:26" ht="15.75" customHeight="1" x14ac:dyDescent="0.2">
      <c r="A55" s="21">
        <f>Kontoplan!B45</f>
        <v>6900</v>
      </c>
      <c r="B55" s="21" t="str">
        <f>Kontoplan!C45</f>
        <v>Mobil</v>
      </c>
      <c r="C55" s="22"/>
      <c r="D55" s="22"/>
      <c r="E55" s="31">
        <f t="shared" si="3"/>
        <v>0</v>
      </c>
      <c r="F55" s="43" t="s">
        <v>191</v>
      </c>
      <c r="G55" s="43" t="s">
        <v>191</v>
      </c>
      <c r="H55" s="43" t="s">
        <v>191</v>
      </c>
      <c r="I55" s="43" t="s">
        <v>191</v>
      </c>
      <c r="J55" s="43" t="s">
        <v>191</v>
      </c>
      <c r="K55" s="43" t="s">
        <v>191</v>
      </c>
      <c r="L55" s="43" t="s">
        <v>191</v>
      </c>
      <c r="M55" s="43" t="s">
        <v>191</v>
      </c>
      <c r="N55" s="43" t="s">
        <v>191</v>
      </c>
      <c r="O55" s="43" t="s">
        <v>191</v>
      </c>
      <c r="P55" s="43" t="s">
        <v>191</v>
      </c>
      <c r="Q55" s="22"/>
      <c r="R55" s="1"/>
      <c r="S55" s="39"/>
      <c r="T55" s="1"/>
      <c r="U55" s="1"/>
      <c r="V55" s="1"/>
      <c r="W55" s="1"/>
      <c r="X55" s="1"/>
      <c r="Y55" s="1"/>
      <c r="Z55" s="1"/>
    </row>
    <row r="56" spans="1:26" ht="15.75" customHeight="1" x14ac:dyDescent="0.2">
      <c r="A56" s="21">
        <f>Kontoplan!B46</f>
        <v>7140</v>
      </c>
      <c r="B56" s="21" t="str">
        <f>Kontoplan!C46</f>
        <v>Reisekostnad idrett</v>
      </c>
      <c r="C56" s="22"/>
      <c r="D56" s="22"/>
      <c r="E56" s="31">
        <f t="shared" si="3"/>
        <v>30000</v>
      </c>
      <c r="F56" s="43" t="s">
        <v>191</v>
      </c>
      <c r="G56" s="43" t="s">
        <v>191</v>
      </c>
      <c r="H56" s="43" t="s">
        <v>191</v>
      </c>
      <c r="I56" s="43" t="s">
        <v>191</v>
      </c>
      <c r="J56" s="43" t="s">
        <v>191</v>
      </c>
      <c r="K56" s="43" t="s">
        <v>191</v>
      </c>
      <c r="L56" s="43" t="s">
        <v>191</v>
      </c>
      <c r="M56" s="43" t="s">
        <v>191</v>
      </c>
      <c r="N56" s="43" t="s">
        <v>191</v>
      </c>
      <c r="O56" s="43">
        <v>30000</v>
      </c>
      <c r="P56" s="43" t="s">
        <v>191</v>
      </c>
      <c r="Q56" s="22"/>
      <c r="R56" s="1"/>
      <c r="S56" s="39"/>
      <c r="T56" s="1"/>
      <c r="U56" s="1"/>
      <c r="V56" s="1"/>
      <c r="W56" s="1"/>
      <c r="X56" s="1"/>
      <c r="Y56" s="1"/>
      <c r="Z56" s="1"/>
    </row>
    <row r="57" spans="1:26" ht="15.75" customHeight="1" x14ac:dyDescent="0.2">
      <c r="A57" s="21">
        <f>Kontoplan!B47</f>
        <v>7141</v>
      </c>
      <c r="B57" s="21" t="str">
        <f>Kontoplan!C47</f>
        <v>Reisekostnad annet</v>
      </c>
      <c r="C57" s="22"/>
      <c r="D57" s="22"/>
      <c r="E57" s="31">
        <f t="shared" si="3"/>
        <v>0</v>
      </c>
      <c r="F57" s="43" t="s">
        <v>191</v>
      </c>
      <c r="G57" s="43" t="s">
        <v>191</v>
      </c>
      <c r="H57" s="43" t="s">
        <v>191</v>
      </c>
      <c r="I57" s="43" t="s">
        <v>191</v>
      </c>
      <c r="J57" s="43" t="s">
        <v>191</v>
      </c>
      <c r="K57" s="43" t="s">
        <v>191</v>
      </c>
      <c r="L57" s="43" t="s">
        <v>191</v>
      </c>
      <c r="M57" s="43" t="s">
        <v>191</v>
      </c>
      <c r="N57" s="43" t="s">
        <v>191</v>
      </c>
      <c r="O57" s="43" t="s">
        <v>191</v>
      </c>
      <c r="P57" s="43" t="s">
        <v>191</v>
      </c>
      <c r="Q57" s="22"/>
      <c r="R57" s="1"/>
      <c r="S57" s="39"/>
      <c r="T57" s="1"/>
      <c r="U57" s="1"/>
      <c r="V57" s="1"/>
      <c r="W57" s="1"/>
      <c r="X57" s="1"/>
      <c r="Y57" s="1"/>
      <c r="Z57" s="1"/>
    </row>
    <row r="58" spans="1:26" ht="15.75" customHeight="1" x14ac:dyDescent="0.2">
      <c r="A58" s="21">
        <f>Kontoplan!B48</f>
        <v>7310</v>
      </c>
      <c r="B58" s="21" t="str">
        <f>Kontoplan!C48</f>
        <v>Arrangement, idrett</v>
      </c>
      <c r="C58" s="22"/>
      <c r="D58" s="22"/>
      <c r="E58" s="31">
        <f t="shared" si="3"/>
        <v>600</v>
      </c>
      <c r="F58" s="43" t="s">
        <v>191</v>
      </c>
      <c r="G58" s="45">
        <v>300</v>
      </c>
      <c r="H58" s="43" t="s">
        <v>191</v>
      </c>
      <c r="I58" s="43" t="s">
        <v>191</v>
      </c>
      <c r="J58" s="43" t="s">
        <v>191</v>
      </c>
      <c r="K58" s="43" t="s">
        <v>191</v>
      </c>
      <c r="L58" s="43" t="s">
        <v>191</v>
      </c>
      <c r="M58" s="45">
        <v>300</v>
      </c>
      <c r="N58" s="43" t="s">
        <v>191</v>
      </c>
      <c r="O58" s="43" t="s">
        <v>191</v>
      </c>
      <c r="P58" s="43" t="s">
        <v>191</v>
      </c>
      <c r="Q58" s="22"/>
      <c r="R58" s="1"/>
      <c r="S58" s="39"/>
      <c r="T58" s="1"/>
      <c r="U58" s="1"/>
      <c r="V58" s="1"/>
      <c r="W58" s="1"/>
      <c r="X58" s="1"/>
      <c r="Y58" s="1"/>
      <c r="Z58" s="1"/>
    </row>
    <row r="59" spans="1:26" ht="15.75" customHeight="1" x14ac:dyDescent="0.2">
      <c r="A59" s="21">
        <f>Kontoplan!B49</f>
        <v>7315</v>
      </c>
      <c r="B59" s="21" t="str">
        <f>Kontoplan!C49</f>
        <v>Arrangement, ikke idrett</v>
      </c>
      <c r="C59" s="22"/>
      <c r="D59" s="22"/>
      <c r="E59" s="31">
        <f t="shared" si="3"/>
        <v>0</v>
      </c>
      <c r="F59" s="46" t="s">
        <v>191</v>
      </c>
      <c r="G59" s="43" t="s">
        <v>191</v>
      </c>
      <c r="H59" s="43" t="s">
        <v>191</v>
      </c>
      <c r="I59" s="43" t="s">
        <v>191</v>
      </c>
      <c r="J59" s="43" t="s">
        <v>191</v>
      </c>
      <c r="K59" s="43" t="s">
        <v>191</v>
      </c>
      <c r="L59" s="43" t="s">
        <v>191</v>
      </c>
      <c r="M59" s="43" t="s">
        <v>191</v>
      </c>
      <c r="N59" s="43" t="s">
        <v>191</v>
      </c>
      <c r="O59" s="43" t="s">
        <v>191</v>
      </c>
      <c r="P59" s="43" t="s">
        <v>191</v>
      </c>
      <c r="Q59" s="22"/>
      <c r="R59" s="1"/>
      <c r="S59" s="39"/>
      <c r="T59" s="1"/>
      <c r="U59" s="1"/>
      <c r="V59" s="1"/>
      <c r="W59" s="1"/>
      <c r="X59" s="1"/>
      <c r="Y59" s="1"/>
      <c r="Z59" s="1"/>
    </row>
    <row r="60" spans="1:26" ht="15.75" customHeight="1" x14ac:dyDescent="0.2">
      <c r="A60" s="21">
        <f>Kontoplan!B50</f>
        <v>7320</v>
      </c>
      <c r="B60" s="21" t="str">
        <f>Kontoplan!C50</f>
        <v>Markedsføring</v>
      </c>
      <c r="C60" s="22"/>
      <c r="D60" s="22"/>
      <c r="E60" s="31">
        <f t="shared" si="3"/>
        <v>29200</v>
      </c>
      <c r="F60" s="44" t="s">
        <v>191</v>
      </c>
      <c r="G60" s="44" t="s">
        <v>191</v>
      </c>
      <c r="H60" s="44" t="s">
        <v>191</v>
      </c>
      <c r="I60" s="44" t="s">
        <v>191</v>
      </c>
      <c r="J60" s="44" t="s">
        <v>191</v>
      </c>
      <c r="K60" s="44">
        <v>20400</v>
      </c>
      <c r="L60" s="44" t="s">
        <v>191</v>
      </c>
      <c r="M60" s="44" t="s">
        <v>191</v>
      </c>
      <c r="N60" s="44">
        <v>8800</v>
      </c>
      <c r="O60" s="44" t="s">
        <v>191</v>
      </c>
      <c r="P60" s="44" t="s">
        <v>191</v>
      </c>
      <c r="Q60" s="22"/>
      <c r="R60" s="1"/>
      <c r="S60" s="39"/>
      <c r="T60" s="1"/>
      <c r="U60" s="1"/>
      <c r="V60" s="1"/>
      <c r="W60" s="1"/>
      <c r="X60" s="1"/>
      <c r="Y60" s="1"/>
      <c r="Z60" s="1"/>
    </row>
    <row r="61" spans="1:26" ht="15.75" customHeight="1" x14ac:dyDescent="0.2">
      <c r="A61" s="21">
        <f>Kontoplan!B51</f>
        <v>7350</v>
      </c>
      <c r="B61" s="21" t="str">
        <f>Kontoplan!C51</f>
        <v>Representasjon</v>
      </c>
      <c r="C61" s="22"/>
      <c r="D61" s="22"/>
      <c r="E61" s="31">
        <f t="shared" si="3"/>
        <v>0</v>
      </c>
      <c r="F61" s="43" t="s">
        <v>191</v>
      </c>
      <c r="G61" s="43" t="s">
        <v>191</v>
      </c>
      <c r="H61" s="43" t="s">
        <v>191</v>
      </c>
      <c r="I61" s="43" t="s">
        <v>191</v>
      </c>
      <c r="J61" s="43" t="s">
        <v>191</v>
      </c>
      <c r="K61" s="43" t="s">
        <v>191</v>
      </c>
      <c r="L61" s="43" t="s">
        <v>191</v>
      </c>
      <c r="M61" s="43" t="s">
        <v>191</v>
      </c>
      <c r="N61" s="43" t="s">
        <v>191</v>
      </c>
      <c r="O61" s="43" t="s">
        <v>191</v>
      </c>
      <c r="P61" s="43" t="s">
        <v>191</v>
      </c>
      <c r="Q61" s="22"/>
      <c r="R61" s="1"/>
      <c r="S61" s="39"/>
      <c r="T61" s="1"/>
      <c r="U61" s="1"/>
      <c r="V61" s="1"/>
      <c r="W61" s="1"/>
      <c r="X61" s="1"/>
      <c r="Y61" s="1"/>
      <c r="Z61" s="1"/>
    </row>
    <row r="62" spans="1:26" ht="15.75" customHeight="1" x14ac:dyDescent="0.2">
      <c r="A62" s="21">
        <f>Kontoplan!B52</f>
        <v>7401</v>
      </c>
      <c r="B62" s="21" t="str">
        <f>Kontoplan!C52</f>
        <v>Bot</v>
      </c>
      <c r="C62" s="22"/>
      <c r="D62" s="22"/>
      <c r="E62" s="31">
        <f t="shared" si="3"/>
        <v>0</v>
      </c>
      <c r="F62" s="43" t="s">
        <v>191</v>
      </c>
      <c r="G62" s="43" t="s">
        <v>191</v>
      </c>
      <c r="H62" s="43" t="s">
        <v>191</v>
      </c>
      <c r="I62" s="43" t="s">
        <v>191</v>
      </c>
      <c r="J62" s="43" t="s">
        <v>191</v>
      </c>
      <c r="K62" s="43" t="s">
        <v>191</v>
      </c>
      <c r="L62" s="43" t="s">
        <v>191</v>
      </c>
      <c r="M62" s="43" t="s">
        <v>191</v>
      </c>
      <c r="N62" s="43" t="s">
        <v>191</v>
      </c>
      <c r="O62" s="43" t="s">
        <v>191</v>
      </c>
      <c r="P62" s="43" t="s">
        <v>191</v>
      </c>
      <c r="Q62" s="22"/>
      <c r="R62" s="1"/>
      <c r="S62" s="39"/>
      <c r="T62" s="1"/>
      <c r="U62" s="1"/>
      <c r="V62" s="1"/>
      <c r="W62" s="1"/>
      <c r="X62" s="1"/>
      <c r="Y62" s="1"/>
      <c r="Z62" s="1"/>
    </row>
    <row r="63" spans="1:26" ht="15.75" customHeight="1" x14ac:dyDescent="0.2">
      <c r="A63" s="21">
        <f>Kontoplan!B53</f>
        <v>7410</v>
      </c>
      <c r="B63" s="21" t="str">
        <f>Kontoplan!C53</f>
        <v>Kontingent</v>
      </c>
      <c r="C63" s="22"/>
      <c r="D63" s="22"/>
      <c r="E63" s="31">
        <f t="shared" si="3"/>
        <v>5250</v>
      </c>
      <c r="F63" s="43" t="s">
        <v>191</v>
      </c>
      <c r="G63" s="43" t="s">
        <v>191</v>
      </c>
      <c r="H63" s="43" t="s">
        <v>191</v>
      </c>
      <c r="I63" s="43">
        <v>5250</v>
      </c>
      <c r="J63" s="43" t="s">
        <v>191</v>
      </c>
      <c r="K63" s="43" t="s">
        <v>191</v>
      </c>
      <c r="L63" s="43" t="s">
        <v>191</v>
      </c>
      <c r="M63" s="43" t="s">
        <v>191</v>
      </c>
      <c r="N63" s="43" t="s">
        <v>191</v>
      </c>
      <c r="O63" s="43" t="s">
        <v>191</v>
      </c>
      <c r="P63" s="43" t="s">
        <v>191</v>
      </c>
      <c r="Q63" s="22"/>
      <c r="R63" s="1"/>
      <c r="S63" s="39"/>
      <c r="T63" s="1"/>
      <c r="U63" s="1"/>
      <c r="V63" s="1"/>
      <c r="W63" s="1"/>
      <c r="X63" s="1"/>
      <c r="Y63" s="1"/>
      <c r="Z63" s="1"/>
    </row>
    <row r="64" spans="1:26" ht="15.75" customHeight="1" x14ac:dyDescent="0.2">
      <c r="A64" s="21">
        <f>Kontoplan!B54</f>
        <v>7430</v>
      </c>
      <c r="B64" s="21" t="str">
        <f>Kontoplan!C54</f>
        <v>Gave</v>
      </c>
      <c r="C64" s="22"/>
      <c r="D64" s="22"/>
      <c r="E64" s="31">
        <f t="shared" si="3"/>
        <v>0</v>
      </c>
      <c r="F64" s="43" t="s">
        <v>191</v>
      </c>
      <c r="G64" s="43" t="s">
        <v>191</v>
      </c>
      <c r="H64" s="43" t="s">
        <v>191</v>
      </c>
      <c r="I64" s="43" t="s">
        <v>191</v>
      </c>
      <c r="J64" s="43" t="s">
        <v>191</v>
      </c>
      <c r="K64" s="43" t="s">
        <v>191</v>
      </c>
      <c r="L64" s="43" t="s">
        <v>191</v>
      </c>
      <c r="M64" s="43" t="s">
        <v>191</v>
      </c>
      <c r="N64" s="43" t="s">
        <v>191</v>
      </c>
      <c r="O64" s="43" t="s">
        <v>191</v>
      </c>
      <c r="P64" s="43" t="s">
        <v>191</v>
      </c>
      <c r="Q64" s="22"/>
      <c r="R64" s="1"/>
      <c r="S64" s="39"/>
      <c r="T64" s="1"/>
      <c r="U64" s="1"/>
      <c r="V64" s="1"/>
      <c r="W64" s="1"/>
      <c r="X64" s="1"/>
      <c r="Y64" s="1"/>
      <c r="Z64" s="1"/>
    </row>
    <row r="65" spans="1:26" ht="15.75" customHeight="1" x14ac:dyDescent="0.2">
      <c r="A65" s="21">
        <f>Kontoplan!B55</f>
        <v>7500</v>
      </c>
      <c r="B65" s="21" t="str">
        <f>Kontoplan!C55</f>
        <v>Forsikringspremie</v>
      </c>
      <c r="C65" s="22"/>
      <c r="D65" s="22"/>
      <c r="E65" s="31">
        <f t="shared" si="3"/>
        <v>0</v>
      </c>
      <c r="F65" s="43" t="s">
        <v>191</v>
      </c>
      <c r="G65" s="43" t="s">
        <v>191</v>
      </c>
      <c r="H65" s="43" t="s">
        <v>191</v>
      </c>
      <c r="I65" s="43" t="s">
        <v>191</v>
      </c>
      <c r="J65" s="43" t="s">
        <v>191</v>
      </c>
      <c r="K65" s="43" t="s">
        <v>191</v>
      </c>
      <c r="L65" s="43" t="s">
        <v>191</v>
      </c>
      <c r="M65" s="43" t="s">
        <v>191</v>
      </c>
      <c r="N65" s="43" t="s">
        <v>191</v>
      </c>
      <c r="O65" s="43" t="s">
        <v>191</v>
      </c>
      <c r="P65" s="43" t="s">
        <v>191</v>
      </c>
      <c r="Q65" s="22"/>
      <c r="R65" s="1"/>
      <c r="S65" s="39"/>
      <c r="T65" s="1"/>
      <c r="U65" s="1"/>
      <c r="V65" s="1"/>
      <c r="W65" s="1"/>
      <c r="X65" s="1"/>
      <c r="Y65" s="1"/>
      <c r="Z65" s="1"/>
    </row>
    <row r="66" spans="1:26" ht="15.75" customHeight="1" x14ac:dyDescent="0.2">
      <c r="A66" s="21">
        <f>Kontoplan!B56</f>
        <v>7770</v>
      </c>
      <c r="B66" s="21" t="str">
        <f>Kontoplan!C56</f>
        <v>Bank og kortgebyr</v>
      </c>
      <c r="C66" s="22"/>
      <c r="D66" s="22"/>
      <c r="E66" s="31">
        <f t="shared" si="3"/>
        <v>0</v>
      </c>
      <c r="F66" s="22"/>
      <c r="G66" s="22"/>
      <c r="H66" s="22"/>
      <c r="I66" s="22"/>
      <c r="J66" s="22"/>
      <c r="K66" s="22"/>
      <c r="L66" s="22"/>
      <c r="M66" s="22"/>
      <c r="N66" s="22"/>
      <c r="O66" s="22"/>
      <c r="P66" s="22"/>
      <c r="Q66" s="22"/>
      <c r="R66" s="1"/>
      <c r="S66" s="39"/>
      <c r="T66" s="1"/>
      <c r="U66" s="1"/>
      <c r="V66" s="1"/>
      <c r="W66" s="1"/>
      <c r="X66" s="1"/>
      <c r="Y66" s="1"/>
      <c r="Z66" s="1"/>
    </row>
    <row r="67" spans="1:26" ht="15.75" customHeight="1" x14ac:dyDescent="0.2">
      <c r="A67" s="21">
        <f>Kontoplan!B57</f>
        <v>7791</v>
      </c>
      <c r="B67" s="21" t="str">
        <f>Kontoplan!C57</f>
        <v>Internstøtte grupper</v>
      </c>
      <c r="C67" s="22"/>
      <c r="D67" s="22"/>
      <c r="E67" s="31">
        <f t="shared" si="3"/>
        <v>0</v>
      </c>
      <c r="F67" s="22"/>
      <c r="G67" s="22"/>
      <c r="H67" s="22"/>
      <c r="I67" s="22"/>
      <c r="J67" s="22"/>
      <c r="K67" s="22"/>
      <c r="L67" s="22"/>
      <c r="M67" s="22"/>
      <c r="N67" s="22"/>
      <c r="O67" s="22"/>
      <c r="P67" s="22"/>
      <c r="Q67" s="22"/>
      <c r="R67" s="1"/>
      <c r="S67" s="39"/>
      <c r="T67" s="1"/>
      <c r="U67" s="1"/>
      <c r="V67" s="1"/>
      <c r="W67" s="1"/>
      <c r="X67" s="1"/>
      <c r="Y67" s="1"/>
      <c r="Z67" s="1"/>
    </row>
    <row r="68" spans="1:26" ht="15.75" customHeight="1" x14ac:dyDescent="0.2">
      <c r="A68" s="21">
        <f>Kontoplan!B58</f>
        <v>8050</v>
      </c>
      <c r="B68" s="21" t="str">
        <f>Kontoplan!C58</f>
        <v>Annen renteinntekt</v>
      </c>
      <c r="C68" s="22"/>
      <c r="D68" s="22"/>
      <c r="E68" s="31">
        <f t="shared" si="3"/>
        <v>0</v>
      </c>
      <c r="F68" s="22"/>
      <c r="G68" s="22"/>
      <c r="H68" s="22"/>
      <c r="I68" s="22"/>
      <c r="J68" s="22"/>
      <c r="K68" s="22"/>
      <c r="L68" s="22"/>
      <c r="M68" s="22"/>
      <c r="N68" s="22"/>
      <c r="O68" s="22"/>
      <c r="P68" s="22"/>
      <c r="Q68" s="22"/>
      <c r="R68" s="1"/>
      <c r="S68" s="39"/>
      <c r="T68" s="1"/>
      <c r="U68" s="1"/>
      <c r="V68" s="1"/>
      <c r="W68" s="1"/>
      <c r="X68" s="1"/>
      <c r="Y68" s="1"/>
      <c r="Z68" s="1"/>
    </row>
    <row r="69" spans="1:26" ht="15.75" customHeight="1" x14ac:dyDescent="0.2">
      <c r="A69" s="21">
        <f>Kontoplan!B59</f>
        <v>8150</v>
      </c>
      <c r="B69" s="21" t="str">
        <f>Kontoplan!C59</f>
        <v>Annen rentekostnad</v>
      </c>
      <c r="C69" s="22"/>
      <c r="D69" s="22"/>
      <c r="E69" s="31">
        <f t="shared" si="3"/>
        <v>0</v>
      </c>
      <c r="F69" s="22"/>
      <c r="G69" s="22"/>
      <c r="H69" s="22"/>
      <c r="I69" s="22"/>
      <c r="J69" s="22"/>
      <c r="K69" s="22"/>
      <c r="L69" s="22"/>
      <c r="M69" s="22"/>
      <c r="N69" s="22"/>
      <c r="O69" s="22"/>
      <c r="P69" s="22"/>
      <c r="Q69" s="22"/>
      <c r="R69" s="1"/>
      <c r="S69" s="39"/>
      <c r="T69" s="1"/>
      <c r="U69" s="1"/>
      <c r="V69" s="1"/>
      <c r="W69" s="1"/>
      <c r="X69" s="1"/>
      <c r="Y69" s="1"/>
      <c r="Z69" s="1"/>
    </row>
    <row r="70" spans="1:26" ht="15.75" customHeight="1" x14ac:dyDescent="0.2">
      <c r="A70" s="21">
        <f>Kontoplan!B60</f>
        <v>8170</v>
      </c>
      <c r="B70" s="21" t="str">
        <f>Kontoplan!C60</f>
        <v>Annen finanskostnad</v>
      </c>
      <c r="C70" s="22"/>
      <c r="D70" s="22"/>
      <c r="E70" s="31">
        <f t="shared" si="3"/>
        <v>0</v>
      </c>
      <c r="F70" s="22"/>
      <c r="G70" s="22"/>
      <c r="H70" s="22"/>
      <c r="I70" s="22"/>
      <c r="J70" s="22"/>
      <c r="K70" s="22"/>
      <c r="L70" s="22"/>
      <c r="M70" s="22"/>
      <c r="N70" s="22"/>
      <c r="O70" s="22"/>
      <c r="P70" s="22"/>
      <c r="Q70" s="22"/>
      <c r="R70" s="1"/>
      <c r="S70" s="39"/>
      <c r="T70" s="1"/>
      <c r="U70" s="1"/>
      <c r="V70" s="1"/>
      <c r="W70" s="1"/>
      <c r="X70" s="1"/>
      <c r="Y70" s="1"/>
      <c r="Z70" s="1"/>
    </row>
    <row r="71" spans="1:26" ht="15.75" customHeight="1" x14ac:dyDescent="0.2">
      <c r="A71" s="1"/>
      <c r="B71" s="1"/>
      <c r="C71" s="28"/>
      <c r="D71" s="28"/>
      <c r="E71" s="28"/>
      <c r="F71" s="28"/>
      <c r="G71" s="28"/>
      <c r="H71" s="28"/>
      <c r="I71" s="28"/>
      <c r="J71" s="28"/>
      <c r="K71" s="28"/>
      <c r="L71" s="28"/>
      <c r="M71" s="28"/>
      <c r="N71" s="28"/>
      <c r="O71" s="28"/>
      <c r="P71" s="28"/>
      <c r="Q71" s="28"/>
      <c r="R71" s="1"/>
      <c r="S71" s="1"/>
      <c r="T71" s="1"/>
      <c r="U71" s="1"/>
      <c r="V71" s="1"/>
      <c r="W71" s="1"/>
      <c r="X71" s="1"/>
      <c r="Y71" s="1"/>
      <c r="Z71" s="1"/>
    </row>
    <row r="72" spans="1:26" ht="15.75" customHeight="1" x14ac:dyDescent="0.2">
      <c r="A72" s="63" t="s">
        <v>172</v>
      </c>
      <c r="B72" s="61"/>
      <c r="C72" s="30">
        <f t="shared" ref="C72:Q72" si="4">SUM(C39:C71)</f>
        <v>0</v>
      </c>
      <c r="D72" s="30">
        <f t="shared" si="4"/>
        <v>0</v>
      </c>
      <c r="E72" s="31">
        <f t="shared" si="4"/>
        <v>161950</v>
      </c>
      <c r="F72" s="30">
        <f t="shared" si="4"/>
        <v>31000</v>
      </c>
      <c r="G72" s="30">
        <f t="shared" si="4"/>
        <v>300</v>
      </c>
      <c r="H72" s="30">
        <f t="shared" si="4"/>
        <v>8000</v>
      </c>
      <c r="I72" s="30">
        <f t="shared" si="4"/>
        <v>5250</v>
      </c>
      <c r="J72" s="30">
        <f t="shared" si="4"/>
        <v>0</v>
      </c>
      <c r="K72" s="30">
        <f t="shared" si="4"/>
        <v>28400</v>
      </c>
      <c r="L72" s="30">
        <f t="shared" si="4"/>
        <v>0</v>
      </c>
      <c r="M72" s="30">
        <f t="shared" si="4"/>
        <v>20300</v>
      </c>
      <c r="N72" s="30">
        <f t="shared" si="4"/>
        <v>15200</v>
      </c>
      <c r="O72" s="30">
        <f t="shared" si="4"/>
        <v>30000</v>
      </c>
      <c r="P72" s="30">
        <f t="shared" si="4"/>
        <v>23500</v>
      </c>
      <c r="Q72" s="30">
        <f t="shared" si="4"/>
        <v>0</v>
      </c>
      <c r="R72" s="1"/>
      <c r="S72" s="3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3" t="s">
        <v>173</v>
      </c>
      <c r="B74" s="61"/>
      <c r="C74" s="30">
        <f t="shared" ref="C74:Q74" si="5">C32+C72</f>
        <v>0</v>
      </c>
      <c r="D74" s="30">
        <f t="shared" si="5"/>
        <v>0</v>
      </c>
      <c r="E74" s="31">
        <f t="shared" si="5"/>
        <v>-3150</v>
      </c>
      <c r="F74" s="30">
        <f t="shared" si="5"/>
        <v>31000</v>
      </c>
      <c r="G74" s="30">
        <f t="shared" si="5"/>
        <v>300</v>
      </c>
      <c r="H74" s="30">
        <f t="shared" si="5"/>
        <v>-28050</v>
      </c>
      <c r="I74" s="30">
        <f t="shared" si="5"/>
        <v>0</v>
      </c>
      <c r="J74" s="30">
        <f t="shared" si="5"/>
        <v>-15000</v>
      </c>
      <c r="K74" s="30">
        <f t="shared" si="5"/>
        <v>10550</v>
      </c>
      <c r="L74" s="30">
        <f t="shared" si="5"/>
        <v>0</v>
      </c>
      <c r="M74" s="30">
        <f t="shared" si="5"/>
        <v>300</v>
      </c>
      <c r="N74" s="30">
        <f t="shared" si="5"/>
        <v>-25750</v>
      </c>
      <c r="O74" s="30">
        <f t="shared" si="5"/>
        <v>0</v>
      </c>
      <c r="P74" s="30">
        <f t="shared" si="5"/>
        <v>23500</v>
      </c>
      <c r="Q74" s="30">
        <f t="shared" si="5"/>
        <v>0</v>
      </c>
      <c r="R74" s="1"/>
      <c r="S74" s="3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000"/>
  <sheetViews>
    <sheetView workbookViewId="0">
      <pane ySplit="10" topLeftCell="A11" activePane="bottomLeft" state="frozen"/>
      <selection pane="bottomLeft" activeCell="B12" sqref="B12"/>
    </sheetView>
  </sheetViews>
  <sheetFormatPr baseColWidth="10" defaultColWidth="11.1640625" defaultRowHeight="15" customHeight="1" x14ac:dyDescent="0.2"/>
  <cols>
    <col min="1" max="1" width="10.6640625" customWidth="1"/>
    <col min="2" max="2" width="7.6640625" customWidth="1"/>
    <col min="3" max="3" width="23.6640625" customWidth="1"/>
    <col min="4" max="4" width="28.33203125" customWidth="1"/>
    <col min="5" max="5" width="13.6640625" customWidth="1"/>
    <col min="6" max="6" width="71.6640625" customWidth="1"/>
    <col min="7" max="7" width="49.6640625" customWidth="1"/>
    <col min="8" max="26" width="10.5" customWidth="1"/>
  </cols>
  <sheetData>
    <row r="1" spans="1:7" ht="15.75" customHeight="1" x14ac:dyDescent="0.2">
      <c r="A1" s="1"/>
      <c r="B1" s="50" t="s">
        <v>9</v>
      </c>
      <c r="C1" s="51"/>
      <c r="D1" s="51"/>
      <c r="E1" s="51"/>
      <c r="F1" s="51"/>
      <c r="G1" s="51"/>
    </row>
    <row r="2" spans="1:7" ht="15.75" customHeight="1" x14ac:dyDescent="0.2">
      <c r="A2" s="1"/>
      <c r="B2" s="52"/>
      <c r="C2" s="53"/>
      <c r="D2" s="53"/>
      <c r="E2" s="53"/>
      <c r="F2" s="53"/>
      <c r="G2" s="53"/>
    </row>
    <row r="3" spans="1:7" ht="15.75" customHeight="1" x14ac:dyDescent="0.2">
      <c r="A3" s="1"/>
      <c r="B3" s="52"/>
      <c r="C3" s="53"/>
      <c r="D3" s="53"/>
      <c r="E3" s="53"/>
      <c r="F3" s="53"/>
      <c r="G3" s="53"/>
    </row>
    <row r="4" spans="1:7" ht="15.75" customHeight="1" x14ac:dyDescent="0.2">
      <c r="A4" s="1"/>
      <c r="B4" s="59" t="str">
        <f>Forside!B4</f>
        <v>BI Athletics</v>
      </c>
      <c r="C4" s="51"/>
      <c r="D4" s="51"/>
      <c r="E4" s="51"/>
      <c r="F4" s="51"/>
      <c r="G4" s="51"/>
    </row>
    <row r="5" spans="1:7" ht="15.75" customHeight="1" x14ac:dyDescent="0.2">
      <c r="A5" s="1"/>
      <c r="B5" s="52"/>
      <c r="C5" s="53"/>
      <c r="D5" s="53"/>
      <c r="E5" s="53"/>
      <c r="F5" s="53"/>
      <c r="G5" s="53"/>
    </row>
    <row r="6" spans="1:7" ht="15.75" customHeight="1" x14ac:dyDescent="0.2">
      <c r="A6" s="1"/>
      <c r="B6" s="52"/>
      <c r="C6" s="53"/>
      <c r="D6" s="53"/>
      <c r="E6" s="53"/>
      <c r="F6" s="53"/>
      <c r="G6" s="53"/>
    </row>
    <row r="7" spans="1:7" ht="15.75" customHeight="1" x14ac:dyDescent="0.2">
      <c r="A7" s="1"/>
      <c r="B7" s="1"/>
      <c r="C7" s="1"/>
      <c r="D7" s="1"/>
      <c r="E7" s="1"/>
      <c r="F7" s="1"/>
      <c r="G7" s="1"/>
    </row>
    <row r="8" spans="1:7" ht="39.75" customHeight="1" x14ac:dyDescent="0.2">
      <c r="A8" s="1"/>
      <c r="B8" s="1"/>
      <c r="C8" s="7" t="s">
        <v>10</v>
      </c>
      <c r="D8" s="8"/>
      <c r="E8" s="60"/>
      <c r="F8" s="61"/>
      <c r="G8" s="1"/>
    </row>
    <row r="9" spans="1:7" ht="15.75" customHeight="1" x14ac:dyDescent="0.2">
      <c r="A9" s="1"/>
      <c r="B9" s="1"/>
      <c r="C9" s="1"/>
      <c r="D9" s="1"/>
      <c r="E9" s="1"/>
      <c r="F9" s="1"/>
      <c r="G9" s="1"/>
    </row>
    <row r="10" spans="1:7" ht="15.75" customHeight="1" x14ac:dyDescent="0.2">
      <c r="A10" s="9" t="s">
        <v>11</v>
      </c>
      <c r="B10" s="9" t="s">
        <v>12</v>
      </c>
      <c r="C10" s="9" t="s">
        <v>13</v>
      </c>
      <c r="D10" s="9"/>
      <c r="E10" s="9" t="s">
        <v>14</v>
      </c>
      <c r="F10" s="9" t="s">
        <v>15</v>
      </c>
      <c r="G10" s="9" t="s">
        <v>16</v>
      </c>
    </row>
    <row r="11" spans="1:7" ht="15.75" customHeight="1" x14ac:dyDescent="0.2">
      <c r="A11" s="10" t="s">
        <v>17</v>
      </c>
      <c r="B11" s="10">
        <v>3000</v>
      </c>
      <c r="C11" s="10" t="s">
        <v>18</v>
      </c>
      <c r="D11" s="11" t="str">
        <f t="shared" ref="D11:D60" si="0">CONCATENATE(B11," ",C11)</f>
        <v>3000 Salgsinntekter, avgiftspliktig</v>
      </c>
      <c r="E11" s="11" t="s">
        <v>19</v>
      </c>
      <c r="F11" s="12" t="s">
        <v>20</v>
      </c>
      <c r="G11" s="12"/>
    </row>
    <row r="12" spans="1:7" ht="15.75" customHeight="1" x14ac:dyDescent="0.2">
      <c r="A12" s="10" t="s">
        <v>17</v>
      </c>
      <c r="B12" s="10">
        <v>3009</v>
      </c>
      <c r="C12" s="10" t="s">
        <v>21</v>
      </c>
      <c r="D12" s="11" t="str">
        <f t="shared" si="0"/>
        <v>3009 Sponsorinntekt</v>
      </c>
      <c r="E12" s="11" t="s">
        <v>19</v>
      </c>
      <c r="F12" s="12" t="s">
        <v>22</v>
      </c>
      <c r="G12" s="12" t="s">
        <v>23</v>
      </c>
    </row>
    <row r="13" spans="1:7" ht="15.75" customHeight="1" x14ac:dyDescent="0.2">
      <c r="A13" s="10" t="s">
        <v>17</v>
      </c>
      <c r="B13" s="10">
        <v>3100</v>
      </c>
      <c r="C13" s="10" t="s">
        <v>24</v>
      </c>
      <c r="D13" s="11" t="str">
        <f t="shared" si="0"/>
        <v>3100 Salgsinntekter, avgiftsfri</v>
      </c>
      <c r="E13" s="11" t="s">
        <v>25</v>
      </c>
      <c r="F13" s="12" t="s">
        <v>26</v>
      </c>
      <c r="G13" s="12" t="s">
        <v>27</v>
      </c>
    </row>
    <row r="14" spans="1:7" ht="15.75" customHeight="1" x14ac:dyDescent="0.2">
      <c r="A14" s="10" t="s">
        <v>17</v>
      </c>
      <c r="B14" s="10">
        <v>3101</v>
      </c>
      <c r="C14" s="10" t="s">
        <v>28</v>
      </c>
      <c r="D14" s="11" t="str">
        <f t="shared" si="0"/>
        <v>3101 Dugnad</v>
      </c>
      <c r="E14" s="11" t="s">
        <v>25</v>
      </c>
      <c r="F14" s="12" t="s">
        <v>29</v>
      </c>
      <c r="G14" s="12" t="s">
        <v>28</v>
      </c>
    </row>
    <row r="15" spans="1:7" ht="15.75" customHeight="1" x14ac:dyDescent="0.2">
      <c r="A15" s="10" t="s">
        <v>17</v>
      </c>
      <c r="B15" s="10">
        <v>3410</v>
      </c>
      <c r="C15" s="10" t="s">
        <v>30</v>
      </c>
      <c r="D15" s="11" t="str">
        <f t="shared" si="0"/>
        <v>3410 Tilskudd fra Oslo Kommune</v>
      </c>
      <c r="E15" s="11" t="s">
        <v>25</v>
      </c>
      <c r="F15" s="12"/>
      <c r="G15" s="12"/>
    </row>
    <row r="16" spans="1:7" ht="15.75" customHeight="1" x14ac:dyDescent="0.2">
      <c r="A16" s="10" t="s">
        <v>17</v>
      </c>
      <c r="B16" s="10">
        <v>3420</v>
      </c>
      <c r="C16" s="10" t="s">
        <v>31</v>
      </c>
      <c r="D16" s="11" t="str">
        <f t="shared" si="0"/>
        <v>3420 Momskompensasjon</v>
      </c>
      <c r="E16" s="11" t="s">
        <v>25</v>
      </c>
      <c r="F16" s="12"/>
      <c r="G16" s="12"/>
    </row>
    <row r="17" spans="1:7" ht="15.75" customHeight="1" x14ac:dyDescent="0.2">
      <c r="A17" s="10" t="s">
        <v>17</v>
      </c>
      <c r="B17" s="10">
        <v>3430</v>
      </c>
      <c r="C17" s="10" t="s">
        <v>32</v>
      </c>
      <c r="D17" s="11" t="str">
        <f t="shared" si="0"/>
        <v>3430 Grasrotandelen Norsk Tipping</v>
      </c>
      <c r="E17" s="11" t="s">
        <v>25</v>
      </c>
      <c r="F17" s="12"/>
      <c r="G17" s="12"/>
    </row>
    <row r="18" spans="1:7" ht="15.75" customHeight="1" x14ac:dyDescent="0.2">
      <c r="A18" s="10" t="s">
        <v>17</v>
      </c>
      <c r="B18" s="10">
        <v>3900</v>
      </c>
      <c r="C18" s="10" t="s">
        <v>33</v>
      </c>
      <c r="D18" s="11" t="str">
        <f t="shared" si="0"/>
        <v>3900 Annen driftsrelatert inntekt</v>
      </c>
      <c r="E18" s="11" t="s">
        <v>25</v>
      </c>
      <c r="F18" s="12"/>
      <c r="G18" s="12"/>
    </row>
    <row r="19" spans="1:7" ht="15.75" customHeight="1" x14ac:dyDescent="0.2">
      <c r="A19" s="10" t="s">
        <v>17</v>
      </c>
      <c r="B19" s="10">
        <v>3901</v>
      </c>
      <c r="C19" s="10" t="s">
        <v>34</v>
      </c>
      <c r="D19" s="11" t="str">
        <f t="shared" si="0"/>
        <v>3901 Internstøtte BI Athletics</v>
      </c>
      <c r="E19" s="11" t="s">
        <v>25</v>
      </c>
      <c r="F19" s="12"/>
      <c r="G19" s="12"/>
    </row>
    <row r="20" spans="1:7" ht="15.75" customHeight="1" x14ac:dyDescent="0.2">
      <c r="A20" s="10" t="s">
        <v>17</v>
      </c>
      <c r="B20" s="10">
        <v>3920</v>
      </c>
      <c r="C20" s="10" t="s">
        <v>35</v>
      </c>
      <c r="D20" s="11" t="str">
        <f t="shared" si="0"/>
        <v>3920 Medlemskontingent</v>
      </c>
      <c r="E20" s="11" t="s">
        <v>25</v>
      </c>
      <c r="F20" s="12" t="s">
        <v>36</v>
      </c>
      <c r="G20" s="12" t="s">
        <v>37</v>
      </c>
    </row>
    <row r="21" spans="1:7" ht="15.75" customHeight="1" x14ac:dyDescent="0.2">
      <c r="A21" s="10" t="s">
        <v>17</v>
      </c>
      <c r="B21" s="10">
        <v>3921</v>
      </c>
      <c r="C21" s="10" t="s">
        <v>38</v>
      </c>
      <c r="D21" s="11" t="str">
        <f t="shared" si="0"/>
        <v>3921 Gruppeavgift</v>
      </c>
      <c r="E21" s="11" t="s">
        <v>25</v>
      </c>
      <c r="F21" s="12" t="s">
        <v>39</v>
      </c>
      <c r="G21" s="12" t="s">
        <v>37</v>
      </c>
    </row>
    <row r="22" spans="1:7" ht="15.75" customHeight="1" x14ac:dyDescent="0.2">
      <c r="A22" s="10" t="s">
        <v>17</v>
      </c>
      <c r="B22" s="10">
        <v>3930</v>
      </c>
      <c r="C22" s="10" t="s">
        <v>40</v>
      </c>
      <c r="D22" s="11" t="str">
        <f t="shared" si="0"/>
        <v>3930 Treningsavgift</v>
      </c>
      <c r="E22" s="11" t="s">
        <v>25</v>
      </c>
      <c r="F22" s="12" t="s">
        <v>41</v>
      </c>
      <c r="G22" s="12" t="s">
        <v>37</v>
      </c>
    </row>
    <row r="23" spans="1:7" ht="15.75" customHeight="1" x14ac:dyDescent="0.2">
      <c r="A23" s="10" t="s">
        <v>17</v>
      </c>
      <c r="B23" s="10">
        <v>3990</v>
      </c>
      <c r="C23" s="10" t="s">
        <v>42</v>
      </c>
      <c r="D23" s="11" t="str">
        <f t="shared" si="0"/>
        <v>3990 Kontingent fra BI-studenter</v>
      </c>
      <c r="E23" s="11" t="s">
        <v>25</v>
      </c>
      <c r="F23" s="12" t="s">
        <v>42</v>
      </c>
      <c r="G23" s="12" t="s">
        <v>43</v>
      </c>
    </row>
    <row r="24" spans="1:7" ht="15.75" customHeight="1" x14ac:dyDescent="0.2">
      <c r="A24" s="10" t="s">
        <v>17</v>
      </c>
      <c r="B24" s="10">
        <v>3991</v>
      </c>
      <c r="C24" s="10" t="s">
        <v>44</v>
      </c>
      <c r="D24" s="11" t="str">
        <f t="shared" si="0"/>
        <v>3991 Støtte fra BISO</v>
      </c>
      <c r="E24" s="11" t="s">
        <v>25</v>
      </c>
      <c r="F24" s="12" t="s">
        <v>45</v>
      </c>
      <c r="G24" s="12" t="s">
        <v>46</v>
      </c>
    </row>
    <row r="25" spans="1:7" ht="15.75" customHeight="1" x14ac:dyDescent="0.2">
      <c r="A25" s="10" t="s">
        <v>17</v>
      </c>
      <c r="B25" s="10">
        <v>3992</v>
      </c>
      <c r="C25" s="10" t="s">
        <v>47</v>
      </c>
      <c r="D25" s="11" t="str">
        <f t="shared" si="0"/>
        <v>3992 Støtte fra BI</v>
      </c>
      <c r="E25" s="11" t="s">
        <v>25</v>
      </c>
      <c r="F25" s="12" t="s">
        <v>48</v>
      </c>
      <c r="G25" s="12" t="s">
        <v>46</v>
      </c>
    </row>
    <row r="26" spans="1:7" ht="15.75" customHeight="1" x14ac:dyDescent="0.2">
      <c r="A26" s="10" t="s">
        <v>17</v>
      </c>
      <c r="B26" s="10">
        <v>3993</v>
      </c>
      <c r="C26" s="10" t="s">
        <v>49</v>
      </c>
      <c r="D26" s="11" t="str">
        <f t="shared" si="0"/>
        <v>3993 Støtte fra Velferdstinget</v>
      </c>
      <c r="E26" s="11" t="s">
        <v>25</v>
      </c>
      <c r="F26" s="12" t="s">
        <v>49</v>
      </c>
      <c r="G26" s="12" t="s">
        <v>46</v>
      </c>
    </row>
    <row r="27" spans="1:7" ht="15.75" customHeight="1" x14ac:dyDescent="0.2">
      <c r="A27" s="10" t="s">
        <v>17</v>
      </c>
      <c r="B27" s="10">
        <v>3994</v>
      </c>
      <c r="C27" s="10" t="s">
        <v>50</v>
      </c>
      <c r="D27" s="11" t="str">
        <f t="shared" si="0"/>
        <v>3994 Støtte fra NSI</v>
      </c>
      <c r="E27" s="11" t="s">
        <v>25</v>
      </c>
      <c r="F27" s="12" t="s">
        <v>50</v>
      </c>
      <c r="G27" s="12" t="s">
        <v>46</v>
      </c>
    </row>
    <row r="28" spans="1:7" ht="15.75" customHeight="1" x14ac:dyDescent="0.2">
      <c r="A28" s="10" t="s">
        <v>17</v>
      </c>
      <c r="B28" s="10">
        <v>3995</v>
      </c>
      <c r="C28" s="10" t="s">
        <v>51</v>
      </c>
      <c r="D28" s="11" t="str">
        <f t="shared" si="0"/>
        <v>3995 Annen støtte</v>
      </c>
      <c r="E28" s="11" t="s">
        <v>25</v>
      </c>
      <c r="F28" s="12" t="s">
        <v>51</v>
      </c>
      <c r="G28" s="12" t="s">
        <v>46</v>
      </c>
    </row>
    <row r="29" spans="1:7" ht="15.75" customHeight="1" x14ac:dyDescent="0.2">
      <c r="A29" s="10" t="s">
        <v>52</v>
      </c>
      <c r="B29" s="10">
        <v>5910</v>
      </c>
      <c r="C29" s="10" t="s">
        <v>53</v>
      </c>
      <c r="D29" s="11" t="str">
        <f t="shared" si="0"/>
        <v>5910 Lunsjkort</v>
      </c>
      <c r="E29" s="11"/>
      <c r="F29" s="12" t="s">
        <v>54</v>
      </c>
      <c r="G29" s="12" t="s">
        <v>55</v>
      </c>
    </row>
    <row r="30" spans="1:7" ht="15.75" customHeight="1" x14ac:dyDescent="0.2">
      <c r="A30" s="10" t="s">
        <v>52</v>
      </c>
      <c r="B30" s="10">
        <v>5995</v>
      </c>
      <c r="C30" s="10" t="s">
        <v>56</v>
      </c>
      <c r="D30" s="11" t="str">
        <f t="shared" si="0"/>
        <v>5995 Styrekostnader</v>
      </c>
      <c r="E30" s="11"/>
      <c r="F30" s="12" t="s">
        <v>57</v>
      </c>
      <c r="G30" s="12" t="s">
        <v>58</v>
      </c>
    </row>
    <row r="31" spans="1:7" ht="15.75" customHeight="1" x14ac:dyDescent="0.2">
      <c r="A31" s="10" t="s">
        <v>52</v>
      </c>
      <c r="B31" s="10">
        <v>6480</v>
      </c>
      <c r="C31" s="10" t="s">
        <v>59</v>
      </c>
      <c r="D31" s="11" t="str">
        <f t="shared" si="0"/>
        <v>6480 Leiekostnad idrett</v>
      </c>
      <c r="E31" s="11"/>
      <c r="F31" s="12" t="s">
        <v>60</v>
      </c>
      <c r="G31" s="12" t="s">
        <v>61</v>
      </c>
    </row>
    <row r="32" spans="1:7" ht="15.75" customHeight="1" x14ac:dyDescent="0.2">
      <c r="A32" s="10" t="s">
        <v>52</v>
      </c>
      <c r="B32" s="10">
        <v>6490</v>
      </c>
      <c r="C32" s="10" t="s">
        <v>62</v>
      </c>
      <c r="D32" s="11" t="str">
        <f t="shared" si="0"/>
        <v>6490 Leiekostnad annen</v>
      </c>
      <c r="E32" s="11"/>
      <c r="F32" s="12" t="s">
        <v>63</v>
      </c>
      <c r="G32" s="12" t="s">
        <v>64</v>
      </c>
    </row>
    <row r="33" spans="1:7" ht="15.75" customHeight="1" x14ac:dyDescent="0.2">
      <c r="A33" s="10" t="s">
        <v>52</v>
      </c>
      <c r="B33" s="10">
        <v>6540</v>
      </c>
      <c r="C33" s="10" t="s">
        <v>65</v>
      </c>
      <c r="D33" s="11" t="str">
        <f t="shared" si="0"/>
        <v>6540 Idrettsutstyr</v>
      </c>
      <c r="E33" s="11"/>
      <c r="F33" s="12"/>
      <c r="G33" s="12"/>
    </row>
    <row r="34" spans="1:7" ht="15.75" customHeight="1" x14ac:dyDescent="0.2">
      <c r="A34" s="10" t="s">
        <v>52</v>
      </c>
      <c r="B34" s="10">
        <v>6550</v>
      </c>
      <c r="C34" s="10" t="s">
        <v>66</v>
      </c>
      <c r="D34" s="11" t="str">
        <f t="shared" si="0"/>
        <v>6550 Driftsmateriale</v>
      </c>
      <c r="E34" s="11"/>
      <c r="F34" s="12" t="s">
        <v>67</v>
      </c>
      <c r="G34" s="12"/>
    </row>
    <row r="35" spans="1:7" ht="15.75" customHeight="1" x14ac:dyDescent="0.2">
      <c r="A35" s="10" t="s">
        <v>52</v>
      </c>
      <c r="B35" s="10">
        <v>6555</v>
      </c>
      <c r="C35" s="10" t="s">
        <v>68</v>
      </c>
      <c r="D35" s="11" t="str">
        <f t="shared" si="0"/>
        <v>6555 Andre driftskostnader</v>
      </c>
      <c r="E35" s="11"/>
      <c r="F35" s="12" t="s">
        <v>69</v>
      </c>
      <c r="G35" s="12"/>
    </row>
    <row r="36" spans="1:7" ht="15.75" customHeight="1" x14ac:dyDescent="0.2">
      <c r="A36" s="10" t="s">
        <v>52</v>
      </c>
      <c r="B36" s="10">
        <v>6571</v>
      </c>
      <c r="C36" s="10" t="s">
        <v>70</v>
      </c>
      <c r="D36" s="11" t="str">
        <f t="shared" si="0"/>
        <v>6571 Drakter</v>
      </c>
      <c r="E36" s="11"/>
      <c r="F36" s="12" t="s">
        <v>71</v>
      </c>
      <c r="G36" s="12" t="s">
        <v>72</v>
      </c>
    </row>
    <row r="37" spans="1:7" ht="15.75" customHeight="1" x14ac:dyDescent="0.2">
      <c r="A37" s="10" t="s">
        <v>52</v>
      </c>
      <c r="B37" s="10">
        <v>6572</v>
      </c>
      <c r="C37" s="10" t="s">
        <v>73</v>
      </c>
      <c r="D37" s="11" t="str">
        <f t="shared" si="0"/>
        <v>6572 Annet klær</v>
      </c>
      <c r="E37" s="11"/>
      <c r="F37" s="12" t="s">
        <v>74</v>
      </c>
      <c r="G37" s="12" t="s">
        <v>75</v>
      </c>
    </row>
    <row r="38" spans="1:7" ht="15.75" customHeight="1" x14ac:dyDescent="0.2">
      <c r="A38" s="10" t="s">
        <v>52</v>
      </c>
      <c r="B38" s="10">
        <v>6620</v>
      </c>
      <c r="C38" s="10" t="s">
        <v>76</v>
      </c>
      <c r="D38" s="11" t="str">
        <f t="shared" si="0"/>
        <v>6620 Reparasjon og vedlikehold</v>
      </c>
      <c r="E38" s="11"/>
      <c r="F38" s="12" t="s">
        <v>77</v>
      </c>
      <c r="G38" s="12" t="s">
        <v>78</v>
      </c>
    </row>
    <row r="39" spans="1:7" ht="15.75" customHeight="1" x14ac:dyDescent="0.2">
      <c r="A39" s="10" t="s">
        <v>52</v>
      </c>
      <c r="B39" s="10">
        <v>6705</v>
      </c>
      <c r="C39" s="10" t="s">
        <v>79</v>
      </c>
      <c r="D39" s="11" t="str">
        <f t="shared" si="0"/>
        <v>6705 Regnskapshonorar</v>
      </c>
      <c r="E39" s="11"/>
      <c r="F39" s="12"/>
      <c r="G39" s="12"/>
    </row>
    <row r="40" spans="1:7" ht="15.75" customHeight="1" x14ac:dyDescent="0.2">
      <c r="A40" s="10" t="s">
        <v>52</v>
      </c>
      <c r="B40" s="10">
        <v>6710</v>
      </c>
      <c r="C40" s="10" t="s">
        <v>80</v>
      </c>
      <c r="D40" s="11" t="str">
        <f t="shared" si="0"/>
        <v>6710 Dommerhonorar</v>
      </c>
      <c r="E40" s="11"/>
      <c r="F40" s="12" t="s">
        <v>81</v>
      </c>
      <c r="G40" s="12" t="s">
        <v>82</v>
      </c>
    </row>
    <row r="41" spans="1:7" ht="15.75" customHeight="1" x14ac:dyDescent="0.2">
      <c r="A41" s="10" t="s">
        <v>52</v>
      </c>
      <c r="B41" s="10">
        <v>6711</v>
      </c>
      <c r="C41" s="10" t="s">
        <v>83</v>
      </c>
      <c r="D41" s="11" t="str">
        <f t="shared" si="0"/>
        <v>6711 Trenerhonorar</v>
      </c>
      <c r="E41" s="11"/>
      <c r="F41" s="12" t="s">
        <v>84</v>
      </c>
      <c r="G41" s="12" t="s">
        <v>85</v>
      </c>
    </row>
    <row r="42" spans="1:7" ht="15.75" customHeight="1" x14ac:dyDescent="0.2">
      <c r="A42" s="10" t="s">
        <v>52</v>
      </c>
      <c r="B42" s="10">
        <v>6800</v>
      </c>
      <c r="C42" s="10" t="s">
        <v>86</v>
      </c>
      <c r="D42" s="11" t="str">
        <f t="shared" si="0"/>
        <v>6800 Kontorrekvisita</v>
      </c>
      <c r="E42" s="11"/>
      <c r="F42" s="12"/>
      <c r="G42" s="12"/>
    </row>
    <row r="43" spans="1:7" ht="15.75" customHeight="1" x14ac:dyDescent="0.2">
      <c r="A43" s="10" t="s">
        <v>52</v>
      </c>
      <c r="B43" s="10">
        <v>6810</v>
      </c>
      <c r="C43" s="10" t="s">
        <v>87</v>
      </c>
      <c r="D43" s="11" t="str">
        <f t="shared" si="0"/>
        <v>6810 Datakostnad</v>
      </c>
      <c r="E43" s="11"/>
      <c r="F43" s="12" t="s">
        <v>88</v>
      </c>
      <c r="G43" s="12" t="s">
        <v>89</v>
      </c>
    </row>
    <row r="44" spans="1:7" ht="15.75" customHeight="1" x14ac:dyDescent="0.2">
      <c r="A44" s="10" t="s">
        <v>52</v>
      </c>
      <c r="B44" s="10">
        <v>6860</v>
      </c>
      <c r="C44" s="10" t="s">
        <v>90</v>
      </c>
      <c r="D44" s="11" t="str">
        <f t="shared" si="0"/>
        <v>6860 Møte, kurs, oppdatering o.l</v>
      </c>
      <c r="E44" s="11"/>
      <c r="F44" s="12" t="s">
        <v>91</v>
      </c>
      <c r="G44" s="12" t="s">
        <v>92</v>
      </c>
    </row>
    <row r="45" spans="1:7" ht="15.75" customHeight="1" x14ac:dyDescent="0.2">
      <c r="A45" s="10" t="s">
        <v>52</v>
      </c>
      <c r="B45" s="10">
        <v>6900</v>
      </c>
      <c r="C45" s="10" t="s">
        <v>93</v>
      </c>
      <c r="D45" s="11" t="str">
        <f t="shared" si="0"/>
        <v>6900 Mobil</v>
      </c>
      <c r="E45" s="11"/>
      <c r="F45" s="12"/>
      <c r="G45" s="12"/>
    </row>
    <row r="46" spans="1:7" ht="15.75" customHeight="1" x14ac:dyDescent="0.2">
      <c r="A46" s="10" t="s">
        <v>52</v>
      </c>
      <c r="B46" s="10">
        <v>7140</v>
      </c>
      <c r="C46" s="10" t="s">
        <v>94</v>
      </c>
      <c r="D46" s="11" t="str">
        <f t="shared" si="0"/>
        <v>7140 Reisekostnad idrett</v>
      </c>
      <c r="E46" s="11"/>
      <c r="F46" s="12" t="s">
        <v>95</v>
      </c>
      <c r="G46" s="12" t="s">
        <v>96</v>
      </c>
    </row>
    <row r="47" spans="1:7" ht="15.75" customHeight="1" x14ac:dyDescent="0.2">
      <c r="A47" s="10" t="s">
        <v>52</v>
      </c>
      <c r="B47" s="10">
        <v>7141</v>
      </c>
      <c r="C47" s="10" t="s">
        <v>97</v>
      </c>
      <c r="D47" s="11" t="str">
        <f t="shared" si="0"/>
        <v>7141 Reisekostnad annet</v>
      </c>
      <c r="E47" s="11"/>
      <c r="F47" s="12" t="s">
        <v>98</v>
      </c>
      <c r="G47" s="12" t="s">
        <v>99</v>
      </c>
    </row>
    <row r="48" spans="1:7" ht="15.75" customHeight="1" x14ac:dyDescent="0.2">
      <c r="A48" s="10" t="s">
        <v>52</v>
      </c>
      <c r="B48" s="10">
        <v>7310</v>
      </c>
      <c r="C48" s="10" t="s">
        <v>100</v>
      </c>
      <c r="D48" s="11" t="str">
        <f t="shared" si="0"/>
        <v>7310 Arrangement, idrett</v>
      </c>
      <c r="E48" s="11"/>
      <c r="F48" s="12"/>
      <c r="G48" s="12"/>
    </row>
    <row r="49" spans="1:7" ht="15.75" customHeight="1" x14ac:dyDescent="0.2">
      <c r="A49" s="10" t="s">
        <v>52</v>
      </c>
      <c r="B49" s="10">
        <v>7315</v>
      </c>
      <c r="C49" s="10" t="s">
        <v>101</v>
      </c>
      <c r="D49" s="11" t="str">
        <f t="shared" si="0"/>
        <v>7315 Arrangement, ikke idrett</v>
      </c>
      <c r="E49" s="11"/>
      <c r="F49" s="12"/>
      <c r="G49" s="12"/>
    </row>
    <row r="50" spans="1:7" ht="15.75" customHeight="1" x14ac:dyDescent="0.2">
      <c r="A50" s="10" t="s">
        <v>52</v>
      </c>
      <c r="B50" s="10">
        <v>7320</v>
      </c>
      <c r="C50" s="10" t="s">
        <v>102</v>
      </c>
      <c r="D50" s="11" t="str">
        <f t="shared" si="0"/>
        <v>7320 Markedsføring</v>
      </c>
      <c r="E50" s="11"/>
      <c r="F50" s="12" t="s">
        <v>103</v>
      </c>
      <c r="G50" s="12" t="s">
        <v>104</v>
      </c>
    </row>
    <row r="51" spans="1:7" ht="15.75" customHeight="1" x14ac:dyDescent="0.2">
      <c r="A51" s="10" t="s">
        <v>52</v>
      </c>
      <c r="B51" s="10">
        <v>7350</v>
      </c>
      <c r="C51" s="10" t="s">
        <v>105</v>
      </c>
      <c r="D51" s="11" t="str">
        <f t="shared" si="0"/>
        <v>7350 Representasjon</v>
      </c>
      <c r="E51" s="11"/>
      <c r="F51" s="12" t="s">
        <v>106</v>
      </c>
      <c r="G51" s="12" t="s">
        <v>105</v>
      </c>
    </row>
    <row r="52" spans="1:7" ht="15.75" customHeight="1" x14ac:dyDescent="0.2">
      <c r="A52" s="10" t="s">
        <v>52</v>
      </c>
      <c r="B52" s="10">
        <v>7401</v>
      </c>
      <c r="C52" s="10" t="s">
        <v>107</v>
      </c>
      <c r="D52" s="11" t="str">
        <f t="shared" si="0"/>
        <v>7401 Bot</v>
      </c>
      <c r="E52" s="11"/>
      <c r="F52" s="12" t="s">
        <v>108</v>
      </c>
      <c r="G52" s="12" t="s">
        <v>109</v>
      </c>
    </row>
    <row r="53" spans="1:7" ht="15.75" customHeight="1" x14ac:dyDescent="0.2">
      <c r="A53" s="10" t="s">
        <v>52</v>
      </c>
      <c r="B53" s="10">
        <v>7410</v>
      </c>
      <c r="C53" s="10" t="s">
        <v>110</v>
      </c>
      <c r="D53" s="11" t="str">
        <f t="shared" si="0"/>
        <v>7410 Kontingent</v>
      </c>
      <c r="E53" s="11"/>
      <c r="F53" s="12" t="s">
        <v>111</v>
      </c>
      <c r="G53" s="12" t="s">
        <v>112</v>
      </c>
    </row>
    <row r="54" spans="1:7" ht="15.75" customHeight="1" x14ac:dyDescent="0.2">
      <c r="A54" s="10" t="s">
        <v>52</v>
      </c>
      <c r="B54" s="10">
        <v>7430</v>
      </c>
      <c r="C54" s="10" t="s">
        <v>113</v>
      </c>
      <c r="D54" s="11" t="str">
        <f t="shared" si="0"/>
        <v>7430 Gave</v>
      </c>
      <c r="E54" s="11"/>
      <c r="F54" s="12" t="s">
        <v>114</v>
      </c>
      <c r="G54" s="12" t="s">
        <v>115</v>
      </c>
    </row>
    <row r="55" spans="1:7" ht="15.75" customHeight="1" x14ac:dyDescent="0.2">
      <c r="A55" s="10" t="s">
        <v>52</v>
      </c>
      <c r="B55" s="10">
        <v>7500</v>
      </c>
      <c r="C55" s="10" t="s">
        <v>116</v>
      </c>
      <c r="D55" s="11" t="str">
        <f t="shared" si="0"/>
        <v>7500 Forsikringspremie</v>
      </c>
      <c r="E55" s="11"/>
      <c r="F55" s="12" t="s">
        <v>117</v>
      </c>
      <c r="G55" s="12" t="s">
        <v>118</v>
      </c>
    </row>
    <row r="56" spans="1:7" ht="15.75" customHeight="1" x14ac:dyDescent="0.2">
      <c r="A56" s="10" t="s">
        <v>52</v>
      </c>
      <c r="B56" s="10">
        <v>7770</v>
      </c>
      <c r="C56" s="10" t="s">
        <v>119</v>
      </c>
      <c r="D56" s="11" t="str">
        <f t="shared" si="0"/>
        <v>7770 Bank og kortgebyr</v>
      </c>
      <c r="E56" s="11"/>
      <c r="F56" s="12"/>
      <c r="G56" s="12"/>
    </row>
    <row r="57" spans="1:7" ht="15.75" customHeight="1" x14ac:dyDescent="0.2">
      <c r="A57" s="10" t="s">
        <v>52</v>
      </c>
      <c r="B57" s="10">
        <v>7791</v>
      </c>
      <c r="C57" s="10" t="s">
        <v>120</v>
      </c>
      <c r="D57" s="11" t="str">
        <f t="shared" si="0"/>
        <v>7791 Internstøtte grupper</v>
      </c>
      <c r="E57" s="11"/>
      <c r="F57" s="12"/>
      <c r="G57" s="12"/>
    </row>
    <row r="58" spans="1:7" ht="15.75" customHeight="1" x14ac:dyDescent="0.2">
      <c r="A58" s="10" t="s">
        <v>52</v>
      </c>
      <c r="B58" s="10">
        <v>8050</v>
      </c>
      <c r="C58" s="10" t="s">
        <v>121</v>
      </c>
      <c r="D58" s="11" t="str">
        <f t="shared" si="0"/>
        <v>8050 Annen renteinntekt</v>
      </c>
      <c r="E58" s="11"/>
      <c r="F58" s="12"/>
      <c r="G58" s="12"/>
    </row>
    <row r="59" spans="1:7" ht="15.75" customHeight="1" x14ac:dyDescent="0.2">
      <c r="A59" s="10" t="s">
        <v>52</v>
      </c>
      <c r="B59" s="10">
        <v>8150</v>
      </c>
      <c r="C59" s="10" t="s">
        <v>122</v>
      </c>
      <c r="D59" s="11" t="str">
        <f t="shared" si="0"/>
        <v>8150 Annen rentekostnad</v>
      </c>
      <c r="E59" s="11"/>
      <c r="F59" s="12"/>
      <c r="G59" s="12"/>
    </row>
    <row r="60" spans="1:7" ht="15.75" customHeight="1" x14ac:dyDescent="0.2">
      <c r="A60" s="10" t="s">
        <v>52</v>
      </c>
      <c r="B60" s="10">
        <v>8170</v>
      </c>
      <c r="C60" s="10" t="s">
        <v>123</v>
      </c>
      <c r="D60" s="11" t="str">
        <f t="shared" si="0"/>
        <v>8170 Annen finanskostnad</v>
      </c>
      <c r="E60" s="11"/>
      <c r="F60" s="12"/>
      <c r="G60" s="12"/>
    </row>
    <row r="61" spans="1:7" ht="15.75" customHeight="1" x14ac:dyDescent="0.2"/>
    <row r="62" spans="1:7" ht="15.75" customHeight="1" x14ac:dyDescent="0.2"/>
    <row r="63" spans="1:7" ht="15.75" customHeight="1" x14ac:dyDescent="0.2"/>
    <row r="64" spans="1:7"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
    <mergeCell ref="B1:G3"/>
    <mergeCell ref="B4:G6"/>
    <mergeCell ref="E8:F8"/>
  </mergeCells>
  <conditionalFormatting sqref="A11:G60">
    <cfRule type="expression" dxfId="1" priority="1">
      <formula>IF(ISBLANK($E$8),0,ISNUMBER(SEARCH($E$8,A11)))</formula>
    </cfRule>
  </conditionalFormatting>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pane xSplit="2" ySplit="4" topLeftCell="C5" activePane="bottomRight" state="frozen"/>
      <selection pane="topRight" activeCell="C1" sqref="C1"/>
      <selection pane="bottomLeft" activeCell="A5" sqref="A5"/>
      <selection pane="bottomRight" activeCell="C5" sqref="C5"/>
    </sheetView>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176</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6"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7" t="s">
        <v>126</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8" t="str">
        <f ca="1">MID(CELL("filename",A1),FIND("]",CELL("filename",A1))+1,255)</f>
        <v>Golf</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5" t="s">
        <v>161</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9" t="s">
        <v>162</v>
      </c>
      <c r="B12" s="19" t="s">
        <v>163</v>
      </c>
      <c r="C12" s="19" t="s">
        <v>164</v>
      </c>
      <c r="D12" s="19" t="s">
        <v>165</v>
      </c>
      <c r="E12" s="20" t="s">
        <v>166</v>
      </c>
      <c r="F12" s="19" t="s">
        <v>177</v>
      </c>
      <c r="G12" s="19" t="s">
        <v>178</v>
      </c>
      <c r="H12" s="19" t="s">
        <v>179</v>
      </c>
      <c r="I12" s="19" t="s">
        <v>180</v>
      </c>
      <c r="J12" s="19" t="s">
        <v>181</v>
      </c>
      <c r="K12" s="19" t="s">
        <v>182</v>
      </c>
      <c r="L12" s="19" t="s">
        <v>183</v>
      </c>
      <c r="M12" s="19" t="s">
        <v>184</v>
      </c>
      <c r="N12" s="19" t="s">
        <v>185</v>
      </c>
      <c r="O12" s="19" t="s">
        <v>186</v>
      </c>
      <c r="P12" s="19" t="s">
        <v>187</v>
      </c>
      <c r="Q12" s="19" t="s">
        <v>188</v>
      </c>
      <c r="R12" s="38"/>
      <c r="S12" s="19" t="s">
        <v>189</v>
      </c>
      <c r="T12" s="1"/>
      <c r="U12" s="1"/>
      <c r="V12" s="1"/>
      <c r="W12" s="1"/>
      <c r="X12" s="1"/>
      <c r="Y12" s="1"/>
      <c r="Z12" s="1"/>
    </row>
    <row r="13" spans="1:26" ht="15.75" customHeight="1" x14ac:dyDescent="0.2">
      <c r="A13" s="21">
        <f>Kontoplan!B11</f>
        <v>3000</v>
      </c>
      <c r="B13" s="21" t="str">
        <f>Kontoplan!C11</f>
        <v>Salgsinntekter, avgiftspliktig</v>
      </c>
      <c r="C13" s="22"/>
      <c r="D13" s="22"/>
      <c r="E13" s="31">
        <f t="shared" ref="E13:E30" si="0">SUM(F13:Q13)</f>
        <v>0</v>
      </c>
      <c r="F13" s="22"/>
      <c r="G13" s="22"/>
      <c r="H13" s="22"/>
      <c r="I13" s="22"/>
      <c r="J13" s="22"/>
      <c r="K13" s="22"/>
      <c r="L13" s="22"/>
      <c r="M13" s="22"/>
      <c r="N13" s="22"/>
      <c r="O13" s="22"/>
      <c r="P13" s="22"/>
      <c r="Q13" s="22"/>
      <c r="R13" s="1"/>
      <c r="S13" s="39"/>
      <c r="T13" s="1"/>
      <c r="U13" s="1"/>
      <c r="V13" s="1"/>
      <c r="W13" s="1"/>
      <c r="X13" s="1"/>
      <c r="Y13" s="1"/>
      <c r="Z13" s="1"/>
    </row>
    <row r="14" spans="1:26" ht="15.75" customHeight="1" x14ac:dyDescent="0.2">
      <c r="A14" s="21">
        <f>Kontoplan!B12</f>
        <v>3009</v>
      </c>
      <c r="B14" s="21" t="str">
        <f>Kontoplan!C12</f>
        <v>Sponsorinntekt</v>
      </c>
      <c r="C14" s="22"/>
      <c r="D14" s="22"/>
      <c r="E14" s="31">
        <f t="shared" si="0"/>
        <v>0</v>
      </c>
      <c r="F14" s="22"/>
      <c r="G14" s="22"/>
      <c r="H14" s="22"/>
      <c r="I14" s="22"/>
      <c r="J14" s="22"/>
      <c r="K14" s="22"/>
      <c r="L14" s="22"/>
      <c r="M14" s="22"/>
      <c r="N14" s="22"/>
      <c r="O14" s="22"/>
      <c r="P14" s="22"/>
      <c r="Q14" s="22"/>
      <c r="R14" s="1"/>
      <c r="S14" s="39"/>
      <c r="T14" s="1"/>
      <c r="U14" s="1"/>
      <c r="V14" s="1"/>
      <c r="W14" s="1"/>
      <c r="X14" s="1"/>
      <c r="Y14" s="1"/>
      <c r="Z14" s="1"/>
    </row>
    <row r="15" spans="1:26" ht="15.75" customHeight="1" x14ac:dyDescent="0.2">
      <c r="A15" s="21">
        <f>Kontoplan!B13</f>
        <v>3100</v>
      </c>
      <c r="B15" s="21" t="str">
        <f>Kontoplan!C13</f>
        <v>Salgsinntekter, avgiftsfri</v>
      </c>
      <c r="C15" s="22"/>
      <c r="D15" s="22"/>
      <c r="E15" s="31">
        <f t="shared" si="0"/>
        <v>-235900</v>
      </c>
      <c r="F15" s="22">
        <v>-197400</v>
      </c>
      <c r="G15" s="22"/>
      <c r="H15" s="22"/>
      <c r="I15" s="22"/>
      <c r="J15" s="22"/>
      <c r="K15" s="22"/>
      <c r="L15" s="22"/>
      <c r="M15" s="22"/>
      <c r="N15" s="22"/>
      <c r="O15" s="22"/>
      <c r="P15" s="22">
        <v>-38500</v>
      </c>
      <c r="Q15" s="22"/>
      <c r="R15" s="1"/>
      <c r="S15" s="39"/>
      <c r="T15" s="1"/>
      <c r="U15" s="1"/>
      <c r="V15" s="1"/>
      <c r="W15" s="1"/>
      <c r="X15" s="1"/>
      <c r="Y15" s="1"/>
      <c r="Z15" s="1"/>
    </row>
    <row r="16" spans="1:26" ht="15.75" customHeight="1" x14ac:dyDescent="0.2">
      <c r="A16" s="21">
        <f>Kontoplan!B14</f>
        <v>3101</v>
      </c>
      <c r="B16" s="21" t="str">
        <f>Kontoplan!C14</f>
        <v>Dugnad</v>
      </c>
      <c r="C16" s="22"/>
      <c r="D16" s="22"/>
      <c r="E16" s="31">
        <f t="shared" si="0"/>
        <v>0</v>
      </c>
      <c r="F16" s="22"/>
      <c r="G16" s="22"/>
      <c r="H16" s="22"/>
      <c r="I16" s="22"/>
      <c r="J16" s="22"/>
      <c r="K16" s="22"/>
      <c r="L16" s="22"/>
      <c r="M16" s="22"/>
      <c r="N16" s="22"/>
      <c r="O16" s="22"/>
      <c r="P16" s="22"/>
      <c r="Q16" s="22"/>
      <c r="R16" s="1"/>
      <c r="S16" s="39"/>
      <c r="T16" s="1"/>
      <c r="U16" s="1"/>
      <c r="V16" s="1"/>
      <c r="W16" s="1"/>
      <c r="X16" s="1"/>
      <c r="Y16" s="1"/>
      <c r="Z16" s="1"/>
    </row>
    <row r="17" spans="1:26" ht="15.75" customHeight="1" x14ac:dyDescent="0.2">
      <c r="A17" s="21">
        <f>Kontoplan!B15</f>
        <v>3410</v>
      </c>
      <c r="B17" s="21" t="str">
        <f>Kontoplan!C15</f>
        <v>Tilskudd fra Oslo Kommune</v>
      </c>
      <c r="C17" s="22"/>
      <c r="D17" s="22"/>
      <c r="E17" s="31">
        <f t="shared" si="0"/>
        <v>0</v>
      </c>
      <c r="F17" s="22"/>
      <c r="G17" s="22"/>
      <c r="H17" s="22"/>
      <c r="I17" s="22"/>
      <c r="J17" s="22"/>
      <c r="K17" s="22"/>
      <c r="L17" s="22"/>
      <c r="M17" s="22"/>
      <c r="N17" s="22"/>
      <c r="O17" s="22"/>
      <c r="P17" s="22"/>
      <c r="Q17" s="22"/>
      <c r="R17" s="1"/>
      <c r="S17" s="39"/>
      <c r="T17" s="1"/>
      <c r="U17" s="1"/>
      <c r="V17" s="1"/>
      <c r="W17" s="1"/>
      <c r="X17" s="1"/>
      <c r="Y17" s="1"/>
      <c r="Z17" s="1"/>
    </row>
    <row r="18" spans="1:26" ht="15.75" customHeight="1" x14ac:dyDescent="0.2">
      <c r="A18" s="21">
        <f>Kontoplan!B16</f>
        <v>3420</v>
      </c>
      <c r="B18" s="21" t="str">
        <f>Kontoplan!C16</f>
        <v>Momskompensasjon</v>
      </c>
      <c r="C18" s="22"/>
      <c r="D18" s="22"/>
      <c r="E18" s="31">
        <f t="shared" si="0"/>
        <v>0</v>
      </c>
      <c r="F18" s="22"/>
      <c r="G18" s="22"/>
      <c r="H18" s="22"/>
      <c r="I18" s="22"/>
      <c r="J18" s="22"/>
      <c r="K18" s="22"/>
      <c r="L18" s="22"/>
      <c r="M18" s="22"/>
      <c r="N18" s="22"/>
      <c r="O18" s="22"/>
      <c r="P18" s="22"/>
      <c r="Q18" s="22"/>
      <c r="R18" s="1"/>
      <c r="S18" s="39"/>
      <c r="T18" s="1"/>
      <c r="U18" s="1"/>
      <c r="V18" s="1"/>
      <c r="W18" s="1"/>
      <c r="X18" s="1"/>
      <c r="Y18" s="1"/>
      <c r="Z18" s="1"/>
    </row>
    <row r="19" spans="1:26" ht="15.75" customHeight="1" x14ac:dyDescent="0.2">
      <c r="A19" s="21">
        <f>Kontoplan!B17</f>
        <v>3430</v>
      </c>
      <c r="B19" s="21" t="str">
        <f>Kontoplan!C17</f>
        <v>Grasrotandelen Norsk Tipping</v>
      </c>
      <c r="C19" s="22"/>
      <c r="D19" s="22"/>
      <c r="E19" s="31">
        <f t="shared" si="0"/>
        <v>0</v>
      </c>
      <c r="F19" s="22"/>
      <c r="G19" s="22"/>
      <c r="H19" s="22"/>
      <c r="I19" s="22"/>
      <c r="J19" s="22"/>
      <c r="K19" s="22"/>
      <c r="L19" s="22"/>
      <c r="M19" s="22"/>
      <c r="N19" s="22"/>
      <c r="O19" s="22"/>
      <c r="P19" s="22"/>
      <c r="Q19" s="22"/>
      <c r="R19" s="1"/>
      <c r="S19" s="39"/>
      <c r="T19" s="1"/>
      <c r="U19" s="1"/>
      <c r="V19" s="1"/>
      <c r="W19" s="1"/>
      <c r="X19" s="1"/>
      <c r="Y19" s="1"/>
      <c r="Z19" s="1"/>
    </row>
    <row r="20" spans="1:26" ht="15.75" customHeight="1" x14ac:dyDescent="0.2">
      <c r="A20" s="21">
        <f>Kontoplan!B18</f>
        <v>3900</v>
      </c>
      <c r="B20" s="21" t="str">
        <f>Kontoplan!C18</f>
        <v>Annen driftsrelatert inntekt</v>
      </c>
      <c r="C20" s="22"/>
      <c r="D20" s="22"/>
      <c r="E20" s="31">
        <f t="shared" si="0"/>
        <v>0</v>
      </c>
      <c r="F20" s="22"/>
      <c r="G20" s="22"/>
      <c r="H20" s="22"/>
      <c r="I20" s="22"/>
      <c r="J20" s="22"/>
      <c r="K20" s="22"/>
      <c r="L20" s="22"/>
      <c r="M20" s="22"/>
      <c r="N20" s="22"/>
      <c r="O20" s="22"/>
      <c r="P20" s="22"/>
      <c r="Q20" s="22"/>
      <c r="R20" s="1"/>
      <c r="S20" s="39"/>
      <c r="T20" s="1"/>
      <c r="U20" s="1"/>
      <c r="V20" s="1"/>
      <c r="W20" s="1"/>
      <c r="X20" s="1"/>
      <c r="Y20" s="1"/>
      <c r="Z20" s="1"/>
    </row>
    <row r="21" spans="1:26" ht="15.75" customHeight="1" x14ac:dyDescent="0.2">
      <c r="A21" s="21">
        <f>Kontoplan!B19</f>
        <v>3901</v>
      </c>
      <c r="B21" s="21" t="str">
        <f>Kontoplan!C19</f>
        <v>Internstøtte BI Athletics</v>
      </c>
      <c r="C21" s="22"/>
      <c r="D21" s="22"/>
      <c r="E21" s="31">
        <f t="shared" si="0"/>
        <v>-29075</v>
      </c>
      <c r="F21" s="22">
        <v>-875</v>
      </c>
      <c r="G21" s="22"/>
      <c r="H21" s="22">
        <v>-23000</v>
      </c>
      <c r="I21" s="22"/>
      <c r="J21" s="22"/>
      <c r="K21" s="22"/>
      <c r="L21" s="22"/>
      <c r="M21" s="22"/>
      <c r="N21" s="22"/>
      <c r="O21" s="22">
        <v>-5200</v>
      </c>
      <c r="P21" s="22"/>
      <c r="Q21" s="22"/>
      <c r="R21" s="1"/>
      <c r="S21" s="39"/>
      <c r="T21" s="1"/>
      <c r="U21" s="1"/>
      <c r="V21" s="1"/>
      <c r="W21" s="1"/>
      <c r="X21" s="1"/>
      <c r="Y21" s="1"/>
      <c r="Z21" s="1"/>
    </row>
    <row r="22" spans="1:26" ht="15.75" customHeight="1" x14ac:dyDescent="0.2">
      <c r="A22" s="21">
        <f>Kontoplan!B20</f>
        <v>3920</v>
      </c>
      <c r="B22" s="21" t="str">
        <f>Kontoplan!C20</f>
        <v>Medlemskontingent</v>
      </c>
      <c r="C22" s="22"/>
      <c r="D22" s="22"/>
      <c r="E22" s="31">
        <f t="shared" si="0"/>
        <v>0</v>
      </c>
      <c r="F22" s="22"/>
      <c r="G22" s="22"/>
      <c r="H22" s="22"/>
      <c r="I22" s="22"/>
      <c r="J22" s="22"/>
      <c r="K22" s="22"/>
      <c r="L22" s="22"/>
      <c r="M22" s="22"/>
      <c r="N22" s="22"/>
      <c r="O22" s="22"/>
      <c r="P22" s="22"/>
      <c r="Q22" s="22"/>
      <c r="R22" s="1"/>
      <c r="S22" s="39"/>
      <c r="T22" s="1"/>
      <c r="U22" s="1"/>
      <c r="V22" s="1"/>
      <c r="W22" s="1"/>
      <c r="X22" s="1"/>
      <c r="Y22" s="1"/>
      <c r="Z22" s="1"/>
    </row>
    <row r="23" spans="1:26" ht="15.75" customHeight="1" x14ac:dyDescent="0.2">
      <c r="A23" s="21">
        <f>Kontoplan!B21</f>
        <v>3921</v>
      </c>
      <c r="B23" s="21" t="str">
        <f>Kontoplan!C21</f>
        <v>Gruppeavgift</v>
      </c>
      <c r="C23" s="22"/>
      <c r="D23" s="22"/>
      <c r="E23" s="31">
        <f t="shared" si="0"/>
        <v>-103400</v>
      </c>
      <c r="F23" s="22"/>
      <c r="G23" s="22"/>
      <c r="H23" s="22">
        <v>-51700</v>
      </c>
      <c r="I23" s="22"/>
      <c r="J23" s="22"/>
      <c r="K23" s="22"/>
      <c r="L23" s="22"/>
      <c r="M23" s="22"/>
      <c r="N23" s="22">
        <v>-51700</v>
      </c>
      <c r="O23" s="22"/>
      <c r="P23" s="22"/>
      <c r="Q23" s="22"/>
      <c r="R23" s="1"/>
      <c r="S23" s="39"/>
      <c r="T23" s="1"/>
      <c r="U23" s="1"/>
      <c r="V23" s="1"/>
      <c r="W23" s="1"/>
      <c r="X23" s="1"/>
      <c r="Y23" s="1"/>
      <c r="Z23" s="1"/>
    </row>
    <row r="24" spans="1:26" ht="15.75" customHeight="1" x14ac:dyDescent="0.2">
      <c r="A24" s="21">
        <f>Kontoplan!B22</f>
        <v>3930</v>
      </c>
      <c r="B24" s="21" t="str">
        <f>Kontoplan!C22</f>
        <v>Treningsavgift</v>
      </c>
      <c r="C24" s="22"/>
      <c r="D24" s="22"/>
      <c r="E24" s="31">
        <f t="shared" si="0"/>
        <v>-134750</v>
      </c>
      <c r="F24" s="22">
        <v>-56000</v>
      </c>
      <c r="G24" s="22"/>
      <c r="H24" s="22"/>
      <c r="I24" s="22"/>
      <c r="J24" s="22"/>
      <c r="K24" s="22"/>
      <c r="L24" s="22"/>
      <c r="M24" s="22"/>
      <c r="N24" s="22"/>
      <c r="O24" s="22">
        <v>-78750</v>
      </c>
      <c r="P24" s="22"/>
      <c r="Q24" s="22"/>
      <c r="R24" s="1"/>
      <c r="S24" s="39"/>
      <c r="T24" s="1"/>
      <c r="U24" s="1"/>
      <c r="V24" s="1"/>
      <c r="W24" s="1"/>
      <c r="X24" s="1"/>
      <c r="Y24" s="1"/>
      <c r="Z24" s="1"/>
    </row>
    <row r="25" spans="1:26" ht="15.75" customHeight="1" x14ac:dyDescent="0.2">
      <c r="A25" s="21">
        <f>Kontoplan!B23</f>
        <v>3990</v>
      </c>
      <c r="B25" s="21" t="str">
        <f>Kontoplan!C23</f>
        <v>Kontingent fra BI-studenter</v>
      </c>
      <c r="C25" s="22"/>
      <c r="D25" s="22"/>
      <c r="E25" s="31">
        <f t="shared" si="0"/>
        <v>0</v>
      </c>
      <c r="F25" s="22"/>
      <c r="G25" s="22"/>
      <c r="H25" s="22"/>
      <c r="I25" s="22"/>
      <c r="J25" s="22"/>
      <c r="K25" s="22"/>
      <c r="L25" s="22"/>
      <c r="M25" s="22"/>
      <c r="N25" s="22"/>
      <c r="O25" s="22"/>
      <c r="P25" s="22"/>
      <c r="Q25" s="22"/>
      <c r="R25" s="1"/>
      <c r="S25" s="39"/>
      <c r="T25" s="1"/>
      <c r="U25" s="1"/>
      <c r="V25" s="1"/>
      <c r="W25" s="1"/>
      <c r="X25" s="1"/>
      <c r="Y25" s="1"/>
      <c r="Z25" s="1"/>
    </row>
    <row r="26" spans="1:26" ht="15.75" customHeight="1" x14ac:dyDescent="0.2">
      <c r="A26" s="21">
        <f>Kontoplan!B24</f>
        <v>3991</v>
      </c>
      <c r="B26" s="21" t="str">
        <f>Kontoplan!C24</f>
        <v>Støtte fra BISO</v>
      </c>
      <c r="C26" s="22"/>
      <c r="D26" s="22"/>
      <c r="E26" s="31">
        <f t="shared" si="0"/>
        <v>0</v>
      </c>
      <c r="F26" s="22"/>
      <c r="G26" s="22"/>
      <c r="H26" s="22"/>
      <c r="I26" s="22"/>
      <c r="J26" s="22"/>
      <c r="K26" s="22"/>
      <c r="L26" s="22"/>
      <c r="M26" s="22"/>
      <c r="N26" s="22"/>
      <c r="O26" s="22"/>
      <c r="P26" s="22"/>
      <c r="Q26" s="22"/>
      <c r="R26" s="1"/>
      <c r="S26" s="39"/>
      <c r="T26" s="1"/>
      <c r="U26" s="1"/>
      <c r="V26" s="1"/>
      <c r="W26" s="1"/>
      <c r="X26" s="1"/>
      <c r="Y26" s="1"/>
      <c r="Z26" s="1"/>
    </row>
    <row r="27" spans="1:26" ht="15.75" customHeight="1" x14ac:dyDescent="0.2">
      <c r="A27" s="21">
        <f>Kontoplan!B25</f>
        <v>3992</v>
      </c>
      <c r="B27" s="21" t="str">
        <f>Kontoplan!C25</f>
        <v>Støtte fra BI</v>
      </c>
      <c r="C27" s="22"/>
      <c r="D27" s="22"/>
      <c r="E27" s="31">
        <f t="shared" si="0"/>
        <v>0</v>
      </c>
      <c r="F27" s="22"/>
      <c r="G27" s="22"/>
      <c r="H27" s="22"/>
      <c r="I27" s="22"/>
      <c r="J27" s="22"/>
      <c r="K27" s="22"/>
      <c r="L27" s="22"/>
      <c r="M27" s="22"/>
      <c r="N27" s="22"/>
      <c r="O27" s="22"/>
      <c r="P27" s="22"/>
      <c r="Q27" s="22"/>
      <c r="R27" s="1"/>
      <c r="S27" s="39"/>
      <c r="T27" s="1"/>
      <c r="U27" s="1"/>
      <c r="V27" s="1"/>
      <c r="W27" s="1"/>
      <c r="X27" s="1"/>
      <c r="Y27" s="1"/>
      <c r="Z27" s="1"/>
    </row>
    <row r="28" spans="1:26" ht="15.75" customHeight="1" x14ac:dyDescent="0.2">
      <c r="A28" s="21">
        <f>Kontoplan!B26</f>
        <v>3993</v>
      </c>
      <c r="B28" s="21" t="str">
        <f>Kontoplan!C26</f>
        <v>Støtte fra Velferdstinget</v>
      </c>
      <c r="C28" s="22"/>
      <c r="D28" s="22"/>
      <c r="E28" s="31">
        <f t="shared" si="0"/>
        <v>0</v>
      </c>
      <c r="F28" s="22"/>
      <c r="G28" s="22"/>
      <c r="H28" s="22"/>
      <c r="I28" s="22"/>
      <c r="J28" s="22"/>
      <c r="K28" s="22"/>
      <c r="L28" s="22"/>
      <c r="M28" s="22"/>
      <c r="N28" s="22"/>
      <c r="O28" s="22"/>
      <c r="P28" s="22"/>
      <c r="Q28" s="22"/>
      <c r="R28" s="1"/>
      <c r="S28" s="39"/>
      <c r="T28" s="1"/>
      <c r="U28" s="1"/>
      <c r="V28" s="1"/>
      <c r="W28" s="1"/>
      <c r="X28" s="1"/>
      <c r="Y28" s="1"/>
      <c r="Z28" s="1"/>
    </row>
    <row r="29" spans="1:26" ht="15.75" customHeight="1" x14ac:dyDescent="0.2">
      <c r="A29" s="21">
        <f>Kontoplan!B27</f>
        <v>3994</v>
      </c>
      <c r="B29" s="21" t="str">
        <f>Kontoplan!C27</f>
        <v>Støtte fra NSI</v>
      </c>
      <c r="C29" s="22"/>
      <c r="D29" s="22"/>
      <c r="E29" s="31">
        <f t="shared" si="0"/>
        <v>0</v>
      </c>
      <c r="F29" s="22"/>
      <c r="G29" s="22"/>
      <c r="H29" s="22"/>
      <c r="I29" s="22"/>
      <c r="J29" s="22"/>
      <c r="K29" s="22"/>
      <c r="L29" s="22"/>
      <c r="M29" s="22"/>
      <c r="N29" s="22"/>
      <c r="O29" s="22"/>
      <c r="P29" s="22"/>
      <c r="Q29" s="22"/>
      <c r="R29" s="1"/>
      <c r="S29" s="39"/>
      <c r="T29" s="1"/>
      <c r="U29" s="1"/>
      <c r="V29" s="1"/>
      <c r="W29" s="1"/>
      <c r="X29" s="1"/>
      <c r="Y29" s="1"/>
      <c r="Z29" s="1"/>
    </row>
    <row r="30" spans="1:26" ht="15.75" customHeight="1" x14ac:dyDescent="0.2">
      <c r="A30" s="21">
        <f>Kontoplan!B28</f>
        <v>3995</v>
      </c>
      <c r="B30" s="21" t="str">
        <f>Kontoplan!C28</f>
        <v>Annen støtte</v>
      </c>
      <c r="C30" s="22"/>
      <c r="D30" s="22"/>
      <c r="E30" s="31">
        <f t="shared" si="0"/>
        <v>0</v>
      </c>
      <c r="F30" s="22"/>
      <c r="G30" s="22"/>
      <c r="H30" s="22"/>
      <c r="I30" s="22"/>
      <c r="J30" s="22"/>
      <c r="K30" s="22"/>
      <c r="L30" s="22"/>
      <c r="M30" s="22"/>
      <c r="N30" s="22"/>
      <c r="O30" s="22"/>
      <c r="P30" s="22"/>
      <c r="Q30" s="22"/>
      <c r="R30" s="1"/>
      <c r="S30" s="39"/>
      <c r="T30" s="1"/>
      <c r="U30" s="1"/>
      <c r="V30" s="1"/>
      <c r="W30" s="1"/>
      <c r="X30" s="1"/>
      <c r="Y30" s="1"/>
      <c r="Z30" s="1"/>
    </row>
    <row r="31" spans="1:26" ht="15.75" customHeight="1" x14ac:dyDescent="0.2">
      <c r="A31" s="1"/>
      <c r="B31" s="1"/>
      <c r="C31" s="28"/>
      <c r="D31" s="28"/>
      <c r="E31" s="28"/>
      <c r="F31" s="28"/>
      <c r="G31" s="28"/>
      <c r="H31" s="28"/>
      <c r="I31" s="28"/>
      <c r="J31" s="28"/>
      <c r="K31" s="28"/>
      <c r="L31" s="28"/>
      <c r="M31" s="28"/>
      <c r="N31" s="28"/>
      <c r="O31" s="28"/>
      <c r="P31" s="28"/>
      <c r="Q31" s="28"/>
      <c r="R31" s="1"/>
      <c r="S31" s="1"/>
      <c r="T31" s="1"/>
      <c r="U31" s="1"/>
      <c r="V31" s="1"/>
      <c r="W31" s="1"/>
      <c r="X31" s="1"/>
      <c r="Y31" s="1"/>
      <c r="Z31" s="1"/>
    </row>
    <row r="32" spans="1:26" ht="15.75" customHeight="1" x14ac:dyDescent="0.2">
      <c r="A32" s="63" t="s">
        <v>170</v>
      </c>
      <c r="B32" s="61"/>
      <c r="C32" s="30">
        <f t="shared" ref="C32:Q32" si="1">SUM(C13:C31)</f>
        <v>0</v>
      </c>
      <c r="D32" s="30">
        <f t="shared" si="1"/>
        <v>0</v>
      </c>
      <c r="E32" s="31">
        <f t="shared" si="1"/>
        <v>-503125</v>
      </c>
      <c r="F32" s="30">
        <f t="shared" si="1"/>
        <v>-254275</v>
      </c>
      <c r="G32" s="30">
        <f t="shared" si="1"/>
        <v>0</v>
      </c>
      <c r="H32" s="30">
        <f t="shared" si="1"/>
        <v>-74700</v>
      </c>
      <c r="I32" s="30">
        <f t="shared" si="1"/>
        <v>0</v>
      </c>
      <c r="J32" s="30">
        <f t="shared" si="1"/>
        <v>0</v>
      </c>
      <c r="K32" s="30">
        <f t="shared" si="1"/>
        <v>0</v>
      </c>
      <c r="L32" s="30">
        <f t="shared" si="1"/>
        <v>0</v>
      </c>
      <c r="M32" s="30">
        <f t="shared" si="1"/>
        <v>0</v>
      </c>
      <c r="N32" s="30">
        <f t="shared" si="1"/>
        <v>-51700</v>
      </c>
      <c r="O32" s="30">
        <f t="shared" si="1"/>
        <v>-83950</v>
      </c>
      <c r="P32" s="30">
        <f t="shared" si="1"/>
        <v>-38500</v>
      </c>
      <c r="Q32" s="30">
        <f t="shared" si="1"/>
        <v>0</v>
      </c>
      <c r="R32" s="1"/>
      <c r="S32" s="3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5" t="s">
        <v>171</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9" t="s">
        <v>162</v>
      </c>
      <c r="B38" s="19" t="s">
        <v>163</v>
      </c>
      <c r="C38" s="19" t="s">
        <v>164</v>
      </c>
      <c r="D38" s="19" t="s">
        <v>165</v>
      </c>
      <c r="E38" s="20" t="s">
        <v>166</v>
      </c>
      <c r="F38" s="19" t="s">
        <v>177</v>
      </c>
      <c r="G38" s="19" t="s">
        <v>178</v>
      </c>
      <c r="H38" s="19" t="s">
        <v>179</v>
      </c>
      <c r="I38" s="19" t="s">
        <v>180</v>
      </c>
      <c r="J38" s="19" t="s">
        <v>181</v>
      </c>
      <c r="K38" s="19" t="s">
        <v>182</v>
      </c>
      <c r="L38" s="19" t="s">
        <v>183</v>
      </c>
      <c r="M38" s="19" t="s">
        <v>184</v>
      </c>
      <c r="N38" s="19" t="s">
        <v>185</v>
      </c>
      <c r="O38" s="19" t="s">
        <v>186</v>
      </c>
      <c r="P38" s="19" t="s">
        <v>187</v>
      </c>
      <c r="Q38" s="19" t="s">
        <v>188</v>
      </c>
      <c r="R38" s="38"/>
      <c r="S38" s="19" t="s">
        <v>189</v>
      </c>
      <c r="T38" s="1"/>
      <c r="U38" s="1"/>
      <c r="V38" s="1"/>
      <c r="W38" s="1"/>
      <c r="X38" s="1"/>
      <c r="Y38" s="1"/>
      <c r="Z38" s="1"/>
    </row>
    <row r="39" spans="1:26" ht="15.75" customHeight="1" x14ac:dyDescent="0.2">
      <c r="A39" s="21">
        <f>Kontoplan!B29</f>
        <v>5910</v>
      </c>
      <c r="B39" s="21" t="str">
        <f>Kontoplan!C29</f>
        <v>Lunsjkort</v>
      </c>
      <c r="C39" s="22"/>
      <c r="D39" s="22"/>
      <c r="E39" s="31">
        <f t="shared" ref="E39:E70" si="2">SUM(F39:Q39)</f>
        <v>0</v>
      </c>
      <c r="F39" s="22"/>
      <c r="G39" s="22"/>
      <c r="H39" s="22"/>
      <c r="I39" s="22"/>
      <c r="J39" s="22"/>
      <c r="K39" s="22"/>
      <c r="L39" s="22"/>
      <c r="M39" s="22"/>
      <c r="N39" s="22"/>
      <c r="O39" s="22"/>
      <c r="P39" s="22"/>
      <c r="Q39" s="22"/>
      <c r="R39" s="1"/>
      <c r="S39" s="39"/>
      <c r="T39" s="1"/>
      <c r="U39" s="1"/>
      <c r="V39" s="1"/>
      <c r="W39" s="1"/>
      <c r="X39" s="1"/>
      <c r="Y39" s="1"/>
      <c r="Z39" s="1"/>
    </row>
    <row r="40" spans="1:26" ht="15.75" customHeight="1" x14ac:dyDescent="0.2">
      <c r="A40" s="21">
        <f>Kontoplan!B30</f>
        <v>5995</v>
      </c>
      <c r="B40" s="21" t="str">
        <f>Kontoplan!C30</f>
        <v>Styrekostnader</v>
      </c>
      <c r="C40" s="22"/>
      <c r="D40" s="22"/>
      <c r="E40" s="31">
        <f t="shared" si="2"/>
        <v>875</v>
      </c>
      <c r="F40" s="22">
        <v>875</v>
      </c>
      <c r="G40" s="22"/>
      <c r="H40" s="22"/>
      <c r="I40" s="22"/>
      <c r="J40" s="22"/>
      <c r="K40" s="22"/>
      <c r="L40" s="22"/>
      <c r="M40" s="22"/>
      <c r="N40" s="22"/>
      <c r="O40" s="22"/>
      <c r="P40" s="22"/>
      <c r="Q40" s="22"/>
      <c r="R40" s="1"/>
      <c r="S40" s="39"/>
      <c r="T40" s="1"/>
      <c r="U40" s="1"/>
      <c r="V40" s="1"/>
      <c r="W40" s="1"/>
      <c r="X40" s="1"/>
      <c r="Y40" s="1"/>
      <c r="Z40" s="1"/>
    </row>
    <row r="41" spans="1:26" ht="15.75" customHeight="1" x14ac:dyDescent="0.2">
      <c r="A41" s="21">
        <f>Kontoplan!B31</f>
        <v>6480</v>
      </c>
      <c r="B41" s="21" t="str">
        <f>Kontoplan!C31</f>
        <v>Leiekostnad idrett</v>
      </c>
      <c r="C41" s="22"/>
      <c r="D41" s="22"/>
      <c r="E41" s="31">
        <f t="shared" si="2"/>
        <v>233250</v>
      </c>
      <c r="F41" s="22">
        <v>105000</v>
      </c>
      <c r="G41" s="22"/>
      <c r="H41" s="22"/>
      <c r="I41" s="22"/>
      <c r="J41" s="22">
        <v>49500</v>
      </c>
      <c r="K41" s="22"/>
      <c r="L41" s="22"/>
      <c r="M41" s="22"/>
      <c r="N41" s="22"/>
      <c r="O41" s="22">
        <v>78750</v>
      </c>
      <c r="P41" s="22"/>
      <c r="Q41" s="22"/>
      <c r="R41" s="1"/>
      <c r="S41" s="39"/>
      <c r="T41" s="1"/>
      <c r="U41" s="1"/>
      <c r="V41" s="1"/>
      <c r="W41" s="1"/>
      <c r="X41" s="1"/>
      <c r="Y41" s="1"/>
      <c r="Z41" s="1"/>
    </row>
    <row r="42" spans="1:26" ht="15.75" customHeight="1" x14ac:dyDescent="0.2">
      <c r="A42" s="21">
        <f>Kontoplan!B32</f>
        <v>6490</v>
      </c>
      <c r="B42" s="21" t="str">
        <f>Kontoplan!C32</f>
        <v>Leiekostnad annen</v>
      </c>
      <c r="C42" s="22"/>
      <c r="D42" s="22"/>
      <c r="E42" s="31">
        <f t="shared" si="2"/>
        <v>0</v>
      </c>
      <c r="F42" s="22"/>
      <c r="G42" s="22"/>
      <c r="H42" s="22"/>
      <c r="I42" s="22"/>
      <c r="J42" s="22"/>
      <c r="K42" s="22"/>
      <c r="L42" s="22"/>
      <c r="M42" s="22"/>
      <c r="N42" s="22"/>
      <c r="O42" s="22"/>
      <c r="P42" s="22"/>
      <c r="Q42" s="22"/>
      <c r="R42" s="1"/>
      <c r="S42" s="39"/>
      <c r="T42" s="1"/>
      <c r="U42" s="1"/>
      <c r="V42" s="1"/>
      <c r="W42" s="1"/>
      <c r="X42" s="1"/>
      <c r="Y42" s="1"/>
      <c r="Z42" s="1"/>
    </row>
    <row r="43" spans="1:26" ht="15.75" customHeight="1" x14ac:dyDescent="0.2">
      <c r="A43" s="21">
        <f>Kontoplan!B33</f>
        <v>6540</v>
      </c>
      <c r="B43" s="21" t="str">
        <f>Kontoplan!C33</f>
        <v>Idrettsutstyr</v>
      </c>
      <c r="C43" s="22"/>
      <c r="D43" s="22"/>
      <c r="E43" s="31">
        <f t="shared" si="2"/>
        <v>0</v>
      </c>
      <c r="F43" s="22"/>
      <c r="G43" s="22"/>
      <c r="H43" s="22"/>
      <c r="I43" s="22"/>
      <c r="J43" s="22"/>
      <c r="K43" s="22"/>
      <c r="L43" s="22"/>
      <c r="M43" s="22"/>
      <c r="N43" s="22"/>
      <c r="O43" s="22"/>
      <c r="P43" s="22"/>
      <c r="Q43" s="22"/>
      <c r="R43" s="1"/>
      <c r="S43" s="39"/>
      <c r="T43" s="1"/>
      <c r="U43" s="1"/>
      <c r="V43" s="1"/>
      <c r="W43" s="1"/>
      <c r="X43" s="1"/>
      <c r="Y43" s="1"/>
      <c r="Z43" s="1"/>
    </row>
    <row r="44" spans="1:26" ht="15.75" customHeight="1" x14ac:dyDescent="0.2">
      <c r="A44" s="21">
        <f>Kontoplan!B34</f>
        <v>6550</v>
      </c>
      <c r="B44" s="21" t="str">
        <f>Kontoplan!C34</f>
        <v>Driftsmateriale</v>
      </c>
      <c r="C44" s="22"/>
      <c r="D44" s="22"/>
      <c r="E44" s="31">
        <f t="shared" si="2"/>
        <v>0</v>
      </c>
      <c r="F44" s="22"/>
      <c r="G44" s="22"/>
      <c r="H44" s="22"/>
      <c r="I44" s="22"/>
      <c r="J44" s="22"/>
      <c r="K44" s="22"/>
      <c r="L44" s="22"/>
      <c r="M44" s="22"/>
      <c r="N44" s="22"/>
      <c r="O44" s="22"/>
      <c r="P44" s="22"/>
      <c r="Q44" s="22"/>
      <c r="R44" s="1"/>
      <c r="S44" s="39"/>
      <c r="T44" s="1"/>
      <c r="U44" s="1"/>
      <c r="V44" s="1"/>
      <c r="W44" s="1"/>
      <c r="X44" s="1"/>
      <c r="Y44" s="1"/>
      <c r="Z44" s="1"/>
    </row>
    <row r="45" spans="1:26" ht="15.75" customHeight="1" x14ac:dyDescent="0.2">
      <c r="A45" s="21">
        <f>Kontoplan!B35</f>
        <v>6555</v>
      </c>
      <c r="B45" s="21" t="str">
        <f>Kontoplan!C35</f>
        <v>Andre driftskostnader</v>
      </c>
      <c r="C45" s="22"/>
      <c r="D45" s="22"/>
      <c r="E45" s="31">
        <f t="shared" si="2"/>
        <v>0</v>
      </c>
      <c r="F45" s="22"/>
      <c r="G45" s="22"/>
      <c r="H45" s="22"/>
      <c r="I45" s="22"/>
      <c r="J45" s="22"/>
      <c r="K45" s="22"/>
      <c r="L45" s="22"/>
      <c r="M45" s="22"/>
      <c r="N45" s="22"/>
      <c r="O45" s="22"/>
      <c r="P45" s="22"/>
      <c r="Q45" s="22"/>
      <c r="R45" s="1"/>
      <c r="S45" s="39"/>
      <c r="T45" s="1"/>
      <c r="U45" s="1"/>
      <c r="V45" s="1"/>
      <c r="W45" s="1"/>
      <c r="X45" s="1"/>
      <c r="Y45" s="1"/>
      <c r="Z45" s="1"/>
    </row>
    <row r="46" spans="1:26" ht="15.75" customHeight="1" x14ac:dyDescent="0.2">
      <c r="A46" s="21">
        <f>Kontoplan!B36</f>
        <v>6571</v>
      </c>
      <c r="B46" s="21" t="str">
        <f>Kontoplan!C36</f>
        <v>Drakter</v>
      </c>
      <c r="C46" s="22"/>
      <c r="D46" s="22"/>
      <c r="E46" s="31">
        <f t="shared" si="2"/>
        <v>0</v>
      </c>
      <c r="F46" s="22"/>
      <c r="G46" s="22"/>
      <c r="H46" s="22"/>
      <c r="I46" s="22"/>
      <c r="J46" s="22"/>
      <c r="K46" s="22"/>
      <c r="L46" s="22"/>
      <c r="M46" s="22"/>
      <c r="N46" s="22"/>
      <c r="O46" s="22"/>
      <c r="P46" s="22"/>
      <c r="Q46" s="22"/>
      <c r="R46" s="1"/>
      <c r="S46" s="39"/>
      <c r="T46" s="1"/>
      <c r="U46" s="1"/>
      <c r="V46" s="1"/>
      <c r="W46" s="1"/>
      <c r="X46" s="1"/>
      <c r="Y46" s="1"/>
      <c r="Z46" s="1"/>
    </row>
    <row r="47" spans="1:26" ht="15.75" customHeight="1" x14ac:dyDescent="0.2">
      <c r="A47" s="21">
        <f>Kontoplan!B37</f>
        <v>6572</v>
      </c>
      <c r="B47" s="21" t="str">
        <f>Kontoplan!C37</f>
        <v>Annet klær</v>
      </c>
      <c r="C47" s="22"/>
      <c r="D47" s="22"/>
      <c r="E47" s="31">
        <f t="shared" si="2"/>
        <v>0</v>
      </c>
      <c r="F47" s="22"/>
      <c r="G47" s="22"/>
      <c r="H47" s="22"/>
      <c r="I47" s="22"/>
      <c r="J47" s="22"/>
      <c r="K47" s="22"/>
      <c r="L47" s="22"/>
      <c r="M47" s="22"/>
      <c r="N47" s="22"/>
      <c r="O47" s="22"/>
      <c r="P47" s="22"/>
      <c r="Q47" s="22"/>
      <c r="R47" s="1"/>
      <c r="S47" s="39"/>
      <c r="T47" s="1"/>
      <c r="U47" s="1"/>
      <c r="V47" s="1"/>
      <c r="W47" s="1"/>
      <c r="X47" s="1"/>
      <c r="Y47" s="1"/>
      <c r="Z47" s="1"/>
    </row>
    <row r="48" spans="1:26" ht="15.75" customHeight="1" x14ac:dyDescent="0.2">
      <c r="A48" s="21">
        <f>Kontoplan!B38</f>
        <v>6620</v>
      </c>
      <c r="B48" s="21" t="str">
        <f>Kontoplan!C38</f>
        <v>Reparasjon og vedlikehold</v>
      </c>
      <c r="C48" s="22"/>
      <c r="D48" s="22"/>
      <c r="E48" s="31">
        <f t="shared" si="2"/>
        <v>0</v>
      </c>
      <c r="F48" s="22"/>
      <c r="G48" s="22"/>
      <c r="H48" s="22"/>
      <c r="I48" s="22"/>
      <c r="J48" s="22"/>
      <c r="K48" s="22"/>
      <c r="L48" s="22"/>
      <c r="M48" s="22"/>
      <c r="N48" s="22"/>
      <c r="O48" s="22"/>
      <c r="P48" s="22"/>
      <c r="Q48" s="22"/>
      <c r="R48" s="1"/>
      <c r="S48" s="39"/>
      <c r="T48" s="1"/>
      <c r="U48" s="1"/>
      <c r="V48" s="1"/>
      <c r="W48" s="1"/>
      <c r="X48" s="1"/>
      <c r="Y48" s="1"/>
      <c r="Z48" s="1"/>
    </row>
    <row r="49" spans="1:26" ht="15.75" customHeight="1" x14ac:dyDescent="0.2">
      <c r="A49" s="21">
        <f>Kontoplan!B39</f>
        <v>6705</v>
      </c>
      <c r="B49" s="21" t="str">
        <f>Kontoplan!C39</f>
        <v>Regnskapshonorar</v>
      </c>
      <c r="C49" s="22"/>
      <c r="D49" s="22"/>
      <c r="E49" s="31">
        <f t="shared" si="2"/>
        <v>0</v>
      </c>
      <c r="F49" s="22"/>
      <c r="G49" s="22"/>
      <c r="H49" s="22"/>
      <c r="I49" s="22"/>
      <c r="J49" s="22"/>
      <c r="K49" s="22"/>
      <c r="L49" s="22"/>
      <c r="M49" s="22"/>
      <c r="N49" s="22"/>
      <c r="O49" s="22"/>
      <c r="P49" s="22"/>
      <c r="Q49" s="22"/>
      <c r="R49" s="1"/>
      <c r="S49" s="39"/>
      <c r="T49" s="1"/>
      <c r="U49" s="1"/>
      <c r="V49" s="1"/>
      <c r="W49" s="1"/>
      <c r="X49" s="1"/>
      <c r="Y49" s="1"/>
      <c r="Z49" s="1"/>
    </row>
    <row r="50" spans="1:26" ht="15.75" customHeight="1" x14ac:dyDescent="0.2">
      <c r="A50" s="21">
        <f>Kontoplan!B40</f>
        <v>6710</v>
      </c>
      <c r="B50" s="21" t="str">
        <f>Kontoplan!C40</f>
        <v>Dommerhonorar</v>
      </c>
      <c r="C50" s="22"/>
      <c r="D50" s="22"/>
      <c r="E50" s="31">
        <f t="shared" si="2"/>
        <v>0</v>
      </c>
      <c r="F50" s="22"/>
      <c r="G50" s="22"/>
      <c r="H50" s="22"/>
      <c r="I50" s="22"/>
      <c r="J50" s="22"/>
      <c r="K50" s="22"/>
      <c r="L50" s="22"/>
      <c r="M50" s="22"/>
      <c r="N50" s="22"/>
      <c r="O50" s="22"/>
      <c r="P50" s="22"/>
      <c r="Q50" s="22"/>
      <c r="R50" s="1"/>
      <c r="S50" s="39"/>
      <c r="T50" s="1"/>
      <c r="U50" s="1"/>
      <c r="V50" s="1"/>
      <c r="W50" s="1"/>
      <c r="X50" s="1"/>
      <c r="Y50" s="1"/>
      <c r="Z50" s="1"/>
    </row>
    <row r="51" spans="1:26" ht="15.75" customHeight="1" x14ac:dyDescent="0.2">
      <c r="A51" s="21">
        <f>Kontoplan!B41</f>
        <v>6711</v>
      </c>
      <c r="B51" s="21" t="str">
        <f>Kontoplan!C41</f>
        <v>Trenerhonorar</v>
      </c>
      <c r="C51" s="22"/>
      <c r="D51" s="22"/>
      <c r="E51" s="31">
        <f t="shared" si="2"/>
        <v>0</v>
      </c>
      <c r="F51" s="22"/>
      <c r="G51" s="22"/>
      <c r="H51" s="22"/>
      <c r="I51" s="22"/>
      <c r="J51" s="22"/>
      <c r="K51" s="22"/>
      <c r="L51" s="22"/>
      <c r="M51" s="22"/>
      <c r="N51" s="22"/>
      <c r="O51" s="22"/>
      <c r="P51" s="22"/>
      <c r="Q51" s="22"/>
      <c r="R51" s="1"/>
      <c r="S51" s="39"/>
      <c r="T51" s="1"/>
      <c r="U51" s="1"/>
      <c r="V51" s="1"/>
      <c r="W51" s="1"/>
      <c r="X51" s="1"/>
      <c r="Y51" s="1"/>
      <c r="Z51" s="1"/>
    </row>
    <row r="52" spans="1:26" ht="15.75" customHeight="1" x14ac:dyDescent="0.2">
      <c r="A52" s="21">
        <f>Kontoplan!B42</f>
        <v>6800</v>
      </c>
      <c r="B52" s="21" t="str">
        <f>Kontoplan!C42</f>
        <v>Kontorrekvisita</v>
      </c>
      <c r="C52" s="22"/>
      <c r="D52" s="22"/>
      <c r="E52" s="31">
        <f t="shared" si="2"/>
        <v>0</v>
      </c>
      <c r="F52" s="22"/>
      <c r="G52" s="22"/>
      <c r="H52" s="22"/>
      <c r="I52" s="22"/>
      <c r="J52" s="22"/>
      <c r="K52" s="22"/>
      <c r="L52" s="22"/>
      <c r="M52" s="22"/>
      <c r="N52" s="22"/>
      <c r="O52" s="22"/>
      <c r="P52" s="22"/>
      <c r="Q52" s="22"/>
      <c r="R52" s="1"/>
      <c r="S52" s="39"/>
      <c r="T52" s="1"/>
      <c r="U52" s="1"/>
      <c r="V52" s="1"/>
      <c r="W52" s="1"/>
      <c r="X52" s="1"/>
      <c r="Y52" s="1"/>
      <c r="Z52" s="1"/>
    </row>
    <row r="53" spans="1:26" ht="15.75" customHeight="1" x14ac:dyDescent="0.2">
      <c r="A53" s="21">
        <f>Kontoplan!B43</f>
        <v>6810</v>
      </c>
      <c r="B53" s="21" t="str">
        <f>Kontoplan!C43</f>
        <v>Datakostnad</v>
      </c>
      <c r="C53" s="22"/>
      <c r="D53" s="22"/>
      <c r="E53" s="31">
        <f t="shared" si="2"/>
        <v>0</v>
      </c>
      <c r="F53" s="22"/>
      <c r="G53" s="22"/>
      <c r="H53" s="22"/>
      <c r="I53" s="22"/>
      <c r="J53" s="22"/>
      <c r="K53" s="22"/>
      <c r="L53" s="22"/>
      <c r="M53" s="22"/>
      <c r="N53" s="22"/>
      <c r="O53" s="22"/>
      <c r="P53" s="22"/>
      <c r="Q53" s="22"/>
      <c r="R53" s="1"/>
      <c r="S53" s="39"/>
      <c r="T53" s="1"/>
      <c r="U53" s="1"/>
      <c r="V53" s="1"/>
      <c r="W53" s="1"/>
      <c r="X53" s="1"/>
      <c r="Y53" s="1"/>
      <c r="Z53" s="1"/>
    </row>
    <row r="54" spans="1:26" ht="15.75" customHeight="1" x14ac:dyDescent="0.2">
      <c r="A54" s="21">
        <f>Kontoplan!B44</f>
        <v>6860</v>
      </c>
      <c r="B54" s="21" t="str">
        <f>Kontoplan!C44</f>
        <v>Møte, kurs, oppdatering o.l</v>
      </c>
      <c r="C54" s="22"/>
      <c r="D54" s="22"/>
      <c r="E54" s="31">
        <f t="shared" si="2"/>
        <v>0</v>
      </c>
      <c r="F54" s="22"/>
      <c r="G54" s="22"/>
      <c r="H54" s="22"/>
      <c r="I54" s="22"/>
      <c r="J54" s="22"/>
      <c r="K54" s="22"/>
      <c r="L54" s="22"/>
      <c r="M54" s="22"/>
      <c r="N54" s="22"/>
      <c r="O54" s="22"/>
      <c r="P54" s="22"/>
      <c r="Q54" s="22"/>
      <c r="R54" s="1"/>
      <c r="S54" s="39"/>
      <c r="T54" s="1"/>
      <c r="U54" s="1"/>
      <c r="V54" s="1"/>
      <c r="W54" s="1"/>
      <c r="X54" s="1"/>
      <c r="Y54" s="1"/>
      <c r="Z54" s="1"/>
    </row>
    <row r="55" spans="1:26" ht="15.75" customHeight="1" x14ac:dyDescent="0.2">
      <c r="A55" s="21">
        <f>Kontoplan!B45</f>
        <v>6900</v>
      </c>
      <c r="B55" s="21" t="str">
        <f>Kontoplan!C45</f>
        <v>Mobil</v>
      </c>
      <c r="C55" s="22"/>
      <c r="D55" s="22"/>
      <c r="E55" s="31">
        <f t="shared" si="2"/>
        <v>0</v>
      </c>
      <c r="F55" s="22"/>
      <c r="G55" s="22"/>
      <c r="H55" s="22"/>
      <c r="I55" s="22"/>
      <c r="J55" s="22"/>
      <c r="K55" s="22"/>
      <c r="L55" s="22"/>
      <c r="M55" s="22"/>
      <c r="N55" s="22"/>
      <c r="O55" s="22"/>
      <c r="P55" s="22"/>
      <c r="Q55" s="22"/>
      <c r="R55" s="1"/>
      <c r="S55" s="39"/>
      <c r="T55" s="1"/>
      <c r="U55" s="1"/>
      <c r="V55" s="1"/>
      <c r="W55" s="1"/>
      <c r="X55" s="1"/>
      <c r="Y55" s="1"/>
      <c r="Z55" s="1"/>
    </row>
    <row r="56" spans="1:26" ht="15.75" customHeight="1" x14ac:dyDescent="0.2">
      <c r="A56" s="21">
        <f>Kontoplan!B46</f>
        <v>7140</v>
      </c>
      <c r="B56" s="21" t="str">
        <f>Kontoplan!C46</f>
        <v>Reisekostnad idrett</v>
      </c>
      <c r="C56" s="22"/>
      <c r="D56" s="22"/>
      <c r="E56" s="31">
        <f t="shared" si="2"/>
        <v>220400</v>
      </c>
      <c r="F56" s="22"/>
      <c r="G56" s="22"/>
      <c r="H56" s="22">
        <v>220400</v>
      </c>
      <c r="I56" s="22"/>
      <c r="J56" s="22"/>
      <c r="K56" s="22"/>
      <c r="L56" s="22"/>
      <c r="M56" s="22"/>
      <c r="N56" s="22"/>
      <c r="O56" s="22"/>
      <c r="P56" s="22"/>
      <c r="Q56" s="22"/>
      <c r="R56" s="1"/>
      <c r="S56" s="39"/>
      <c r="T56" s="1"/>
      <c r="U56" s="1"/>
      <c r="V56" s="1"/>
      <c r="W56" s="1"/>
      <c r="X56" s="1"/>
      <c r="Y56" s="1"/>
      <c r="Z56" s="1"/>
    </row>
    <row r="57" spans="1:26" ht="15.75" customHeight="1" x14ac:dyDescent="0.2">
      <c r="A57" s="21">
        <f>Kontoplan!B47</f>
        <v>7141</v>
      </c>
      <c r="B57" s="21" t="str">
        <f>Kontoplan!C47</f>
        <v>Reisekostnad annet</v>
      </c>
      <c r="C57" s="22"/>
      <c r="D57" s="22"/>
      <c r="E57" s="31">
        <f t="shared" si="2"/>
        <v>0</v>
      </c>
      <c r="F57" s="22"/>
      <c r="G57" s="22"/>
      <c r="H57" s="22"/>
      <c r="I57" s="22"/>
      <c r="J57" s="22"/>
      <c r="K57" s="22"/>
      <c r="L57" s="22"/>
      <c r="M57" s="22"/>
      <c r="N57" s="22"/>
      <c r="O57" s="22"/>
      <c r="P57" s="22"/>
      <c r="Q57" s="22"/>
      <c r="R57" s="1"/>
      <c r="S57" s="39"/>
      <c r="T57" s="1"/>
      <c r="U57" s="1"/>
      <c r="V57" s="1"/>
      <c r="W57" s="1"/>
      <c r="X57" s="1"/>
      <c r="Y57" s="1"/>
      <c r="Z57" s="1"/>
    </row>
    <row r="58" spans="1:26" ht="15.75" customHeight="1" x14ac:dyDescent="0.2">
      <c r="A58" s="21">
        <f>Kontoplan!B48</f>
        <v>7310</v>
      </c>
      <c r="B58" s="21" t="str">
        <f>Kontoplan!C48</f>
        <v>Arrangement, idrett</v>
      </c>
      <c r="C58" s="22"/>
      <c r="D58" s="22"/>
      <c r="E58" s="31">
        <f t="shared" si="2"/>
        <v>40500</v>
      </c>
      <c r="F58" s="22"/>
      <c r="G58" s="22"/>
      <c r="H58" s="22"/>
      <c r="I58" s="22"/>
      <c r="J58" s="22"/>
      <c r="K58" s="22"/>
      <c r="L58" s="22"/>
      <c r="M58" s="22"/>
      <c r="N58" s="22">
        <v>2000</v>
      </c>
      <c r="O58" s="22"/>
      <c r="P58" s="22">
        <v>38500</v>
      </c>
      <c r="Q58" s="22"/>
      <c r="R58" s="1"/>
      <c r="S58" s="39"/>
      <c r="T58" s="1"/>
      <c r="U58" s="1"/>
      <c r="V58" s="1"/>
      <c r="W58" s="1"/>
      <c r="X58" s="1"/>
      <c r="Y58" s="1"/>
      <c r="Z58" s="1"/>
    </row>
    <row r="59" spans="1:26" ht="15.75" customHeight="1" x14ac:dyDescent="0.2">
      <c r="A59" s="21">
        <f>Kontoplan!B49</f>
        <v>7315</v>
      </c>
      <c r="B59" s="21" t="str">
        <f>Kontoplan!C49</f>
        <v>Arrangement, ikke idrett</v>
      </c>
      <c r="C59" s="22"/>
      <c r="D59" s="22"/>
      <c r="E59" s="31">
        <f t="shared" si="2"/>
        <v>1500</v>
      </c>
      <c r="F59" s="22"/>
      <c r="G59" s="22"/>
      <c r="H59" s="22"/>
      <c r="I59" s="22"/>
      <c r="J59" s="22"/>
      <c r="K59" s="22"/>
      <c r="L59" s="22"/>
      <c r="M59" s="22">
        <v>1500</v>
      </c>
      <c r="N59" s="22"/>
      <c r="O59" s="22"/>
      <c r="P59" s="22"/>
      <c r="Q59" s="22"/>
      <c r="R59" s="1"/>
      <c r="S59" s="39"/>
      <c r="T59" s="1"/>
      <c r="U59" s="1"/>
      <c r="V59" s="1"/>
      <c r="W59" s="1"/>
      <c r="X59" s="1"/>
      <c r="Y59" s="1"/>
      <c r="Z59" s="1"/>
    </row>
    <row r="60" spans="1:26" ht="15.75" customHeight="1" x14ac:dyDescent="0.2">
      <c r="A60" s="21">
        <f>Kontoplan!B50</f>
        <v>7320</v>
      </c>
      <c r="B60" s="21" t="str">
        <f>Kontoplan!C50</f>
        <v>Markedsføring</v>
      </c>
      <c r="C60" s="22"/>
      <c r="D60" s="22"/>
      <c r="E60" s="31">
        <f t="shared" si="2"/>
        <v>0</v>
      </c>
      <c r="F60" s="22"/>
      <c r="G60" s="22"/>
      <c r="H60" s="22"/>
      <c r="I60" s="22"/>
      <c r="J60" s="22"/>
      <c r="K60" s="22"/>
      <c r="L60" s="22"/>
      <c r="M60" s="22"/>
      <c r="N60" s="22"/>
      <c r="O60" s="22"/>
      <c r="P60" s="22"/>
      <c r="Q60" s="22"/>
      <c r="R60" s="1"/>
      <c r="S60" s="39"/>
      <c r="T60" s="1"/>
      <c r="U60" s="1"/>
      <c r="V60" s="1"/>
      <c r="W60" s="1"/>
      <c r="X60" s="1"/>
      <c r="Y60" s="1"/>
      <c r="Z60" s="1"/>
    </row>
    <row r="61" spans="1:26" ht="15.75" customHeight="1" x14ac:dyDescent="0.2">
      <c r="A61" s="21">
        <f>Kontoplan!B51</f>
        <v>7350</v>
      </c>
      <c r="B61" s="21" t="str">
        <f>Kontoplan!C51</f>
        <v>Representasjon</v>
      </c>
      <c r="C61" s="22"/>
      <c r="D61" s="22"/>
      <c r="E61" s="31">
        <f t="shared" si="2"/>
        <v>0</v>
      </c>
      <c r="F61" s="22"/>
      <c r="G61" s="22"/>
      <c r="H61" s="22"/>
      <c r="I61" s="22"/>
      <c r="J61" s="22"/>
      <c r="K61" s="22"/>
      <c r="L61" s="22"/>
      <c r="M61" s="22"/>
      <c r="N61" s="22"/>
      <c r="O61" s="22"/>
      <c r="P61" s="22"/>
      <c r="Q61" s="22"/>
      <c r="R61" s="1"/>
      <c r="S61" s="39"/>
      <c r="T61" s="1"/>
      <c r="U61" s="1"/>
      <c r="V61" s="1"/>
      <c r="W61" s="1"/>
      <c r="X61" s="1"/>
      <c r="Y61" s="1"/>
      <c r="Z61" s="1"/>
    </row>
    <row r="62" spans="1:26" ht="15.75" customHeight="1" x14ac:dyDescent="0.2">
      <c r="A62" s="21">
        <f>Kontoplan!B52</f>
        <v>7401</v>
      </c>
      <c r="B62" s="21" t="str">
        <f>Kontoplan!C52</f>
        <v>Bot</v>
      </c>
      <c r="C62" s="22"/>
      <c r="D62" s="22"/>
      <c r="E62" s="31">
        <f t="shared" si="2"/>
        <v>0</v>
      </c>
      <c r="F62" s="22"/>
      <c r="G62" s="22"/>
      <c r="H62" s="22"/>
      <c r="I62" s="22"/>
      <c r="J62" s="22"/>
      <c r="K62" s="22"/>
      <c r="L62" s="22"/>
      <c r="M62" s="22"/>
      <c r="N62" s="22"/>
      <c r="O62" s="22"/>
      <c r="P62" s="22"/>
      <c r="Q62" s="22"/>
      <c r="R62" s="1"/>
      <c r="S62" s="39"/>
      <c r="T62" s="1"/>
      <c r="U62" s="1"/>
      <c r="V62" s="1"/>
      <c r="W62" s="1"/>
      <c r="X62" s="1"/>
      <c r="Y62" s="1"/>
      <c r="Z62" s="1"/>
    </row>
    <row r="63" spans="1:26" ht="15.75" customHeight="1" x14ac:dyDescent="0.2">
      <c r="A63" s="21">
        <f>Kontoplan!B53</f>
        <v>7410</v>
      </c>
      <c r="B63" s="21" t="str">
        <f>Kontoplan!C53</f>
        <v>Kontingent</v>
      </c>
      <c r="C63" s="22"/>
      <c r="D63" s="22"/>
      <c r="E63" s="31">
        <f t="shared" si="2"/>
        <v>0</v>
      </c>
      <c r="F63" s="22"/>
      <c r="G63" s="22"/>
      <c r="H63" s="22"/>
      <c r="I63" s="22"/>
      <c r="J63" s="22"/>
      <c r="K63" s="22"/>
      <c r="L63" s="22"/>
      <c r="M63" s="22"/>
      <c r="N63" s="22"/>
      <c r="O63" s="22"/>
      <c r="P63" s="22"/>
      <c r="Q63" s="22"/>
      <c r="R63" s="1"/>
      <c r="S63" s="39"/>
      <c r="T63" s="1"/>
      <c r="U63" s="1"/>
      <c r="V63" s="1"/>
      <c r="W63" s="1"/>
      <c r="X63" s="1"/>
      <c r="Y63" s="1"/>
      <c r="Z63" s="1"/>
    </row>
    <row r="64" spans="1:26" ht="15.75" customHeight="1" x14ac:dyDescent="0.2">
      <c r="A64" s="21">
        <f>Kontoplan!B54</f>
        <v>7430</v>
      </c>
      <c r="B64" s="21" t="str">
        <f>Kontoplan!C54</f>
        <v>Gave</v>
      </c>
      <c r="C64" s="22"/>
      <c r="D64" s="22"/>
      <c r="E64" s="31">
        <f t="shared" si="2"/>
        <v>0</v>
      </c>
      <c r="F64" s="22"/>
      <c r="G64" s="22"/>
      <c r="H64" s="22"/>
      <c r="I64" s="22"/>
      <c r="J64" s="22"/>
      <c r="K64" s="22"/>
      <c r="L64" s="22"/>
      <c r="M64" s="22"/>
      <c r="N64" s="22"/>
      <c r="O64" s="22"/>
      <c r="P64" s="22"/>
      <c r="Q64" s="22"/>
      <c r="R64" s="1"/>
      <c r="S64" s="39"/>
      <c r="T64" s="1"/>
      <c r="U64" s="1"/>
      <c r="V64" s="1"/>
      <c r="W64" s="1"/>
      <c r="X64" s="1"/>
      <c r="Y64" s="1"/>
      <c r="Z64" s="1"/>
    </row>
    <row r="65" spans="1:26" ht="15.75" customHeight="1" x14ac:dyDescent="0.2">
      <c r="A65" s="21">
        <f>Kontoplan!B55</f>
        <v>7500</v>
      </c>
      <c r="B65" s="21" t="str">
        <f>Kontoplan!C55</f>
        <v>Forsikringspremie</v>
      </c>
      <c r="C65" s="22"/>
      <c r="D65" s="22"/>
      <c r="E65" s="31">
        <f t="shared" si="2"/>
        <v>0</v>
      </c>
      <c r="F65" s="22"/>
      <c r="G65" s="22"/>
      <c r="H65" s="22"/>
      <c r="I65" s="22"/>
      <c r="J65" s="22"/>
      <c r="K65" s="22"/>
      <c r="L65" s="22"/>
      <c r="M65" s="22"/>
      <c r="N65" s="22"/>
      <c r="O65" s="22"/>
      <c r="P65" s="22"/>
      <c r="Q65" s="22"/>
      <c r="R65" s="1"/>
      <c r="S65" s="39"/>
      <c r="T65" s="1"/>
      <c r="U65" s="1"/>
      <c r="V65" s="1"/>
      <c r="W65" s="1"/>
      <c r="X65" s="1"/>
      <c r="Y65" s="1"/>
      <c r="Z65" s="1"/>
    </row>
    <row r="66" spans="1:26" ht="15.75" customHeight="1" x14ac:dyDescent="0.2">
      <c r="A66" s="21">
        <f>Kontoplan!B56</f>
        <v>7770</v>
      </c>
      <c r="B66" s="21" t="str">
        <f>Kontoplan!C56</f>
        <v>Bank og kortgebyr</v>
      </c>
      <c r="C66" s="22"/>
      <c r="D66" s="22"/>
      <c r="E66" s="31">
        <f t="shared" si="2"/>
        <v>0</v>
      </c>
      <c r="F66" s="22"/>
      <c r="G66" s="22"/>
      <c r="H66" s="22"/>
      <c r="I66" s="22"/>
      <c r="J66" s="22"/>
      <c r="K66" s="22"/>
      <c r="L66" s="22"/>
      <c r="M66" s="22"/>
      <c r="N66" s="22"/>
      <c r="O66" s="22"/>
      <c r="P66" s="22"/>
      <c r="Q66" s="22"/>
      <c r="R66" s="1"/>
      <c r="S66" s="39"/>
      <c r="T66" s="1"/>
      <c r="U66" s="1"/>
      <c r="V66" s="1"/>
      <c r="W66" s="1"/>
      <c r="X66" s="1"/>
      <c r="Y66" s="1"/>
      <c r="Z66" s="1"/>
    </row>
    <row r="67" spans="1:26" ht="15.75" customHeight="1" x14ac:dyDescent="0.2">
      <c r="A67" s="21">
        <f>Kontoplan!B57</f>
        <v>7791</v>
      </c>
      <c r="B67" s="21" t="str">
        <f>Kontoplan!C57</f>
        <v>Internstøtte grupper</v>
      </c>
      <c r="C67" s="22"/>
      <c r="D67" s="22"/>
      <c r="E67" s="31">
        <f t="shared" si="2"/>
        <v>0</v>
      </c>
      <c r="F67" s="22"/>
      <c r="G67" s="22"/>
      <c r="H67" s="22"/>
      <c r="I67" s="22"/>
      <c r="J67" s="22"/>
      <c r="K67" s="22"/>
      <c r="L67" s="22"/>
      <c r="M67" s="22"/>
      <c r="N67" s="22"/>
      <c r="O67" s="22"/>
      <c r="P67" s="22"/>
      <c r="Q67" s="22"/>
      <c r="R67" s="1"/>
      <c r="S67" s="39"/>
      <c r="T67" s="1"/>
      <c r="U67" s="1"/>
      <c r="V67" s="1"/>
      <c r="W67" s="1"/>
      <c r="X67" s="1"/>
      <c r="Y67" s="1"/>
      <c r="Z67" s="1"/>
    </row>
    <row r="68" spans="1:26" ht="15.75" customHeight="1" x14ac:dyDescent="0.2">
      <c r="A68" s="21">
        <f>Kontoplan!B58</f>
        <v>8050</v>
      </c>
      <c r="B68" s="21" t="str">
        <f>Kontoplan!C58</f>
        <v>Annen renteinntekt</v>
      </c>
      <c r="C68" s="22"/>
      <c r="D68" s="22"/>
      <c r="E68" s="31">
        <f t="shared" si="2"/>
        <v>0</v>
      </c>
      <c r="F68" s="22"/>
      <c r="G68" s="22"/>
      <c r="H68" s="22"/>
      <c r="I68" s="22"/>
      <c r="J68" s="22"/>
      <c r="K68" s="22"/>
      <c r="L68" s="22"/>
      <c r="M68" s="22"/>
      <c r="N68" s="22"/>
      <c r="O68" s="22"/>
      <c r="P68" s="22"/>
      <c r="Q68" s="22"/>
      <c r="R68" s="1"/>
      <c r="S68" s="39"/>
      <c r="T68" s="1"/>
      <c r="U68" s="1"/>
      <c r="V68" s="1"/>
      <c r="W68" s="1"/>
      <c r="X68" s="1"/>
      <c r="Y68" s="1"/>
      <c r="Z68" s="1"/>
    </row>
    <row r="69" spans="1:26" ht="15.75" customHeight="1" x14ac:dyDescent="0.2">
      <c r="A69" s="21">
        <f>Kontoplan!B59</f>
        <v>8150</v>
      </c>
      <c r="B69" s="21" t="str">
        <f>Kontoplan!C59</f>
        <v>Annen rentekostnad</v>
      </c>
      <c r="C69" s="22"/>
      <c r="D69" s="22"/>
      <c r="E69" s="31">
        <f t="shared" si="2"/>
        <v>0</v>
      </c>
      <c r="F69" s="22"/>
      <c r="G69" s="22"/>
      <c r="H69" s="22"/>
      <c r="I69" s="22"/>
      <c r="J69" s="22"/>
      <c r="K69" s="22"/>
      <c r="L69" s="22"/>
      <c r="M69" s="22"/>
      <c r="N69" s="22"/>
      <c r="O69" s="22"/>
      <c r="P69" s="22"/>
      <c r="Q69" s="22"/>
      <c r="R69" s="1"/>
      <c r="S69" s="39"/>
      <c r="T69" s="1"/>
      <c r="U69" s="1"/>
      <c r="V69" s="1"/>
      <c r="W69" s="1"/>
      <c r="X69" s="1"/>
      <c r="Y69" s="1"/>
      <c r="Z69" s="1"/>
    </row>
    <row r="70" spans="1:26" ht="15.75" customHeight="1" x14ac:dyDescent="0.2">
      <c r="A70" s="21">
        <f>Kontoplan!B60</f>
        <v>8170</v>
      </c>
      <c r="B70" s="21" t="str">
        <f>Kontoplan!C60</f>
        <v>Annen finanskostnad</v>
      </c>
      <c r="C70" s="22"/>
      <c r="D70" s="22"/>
      <c r="E70" s="31">
        <f t="shared" si="2"/>
        <v>0</v>
      </c>
      <c r="F70" s="22"/>
      <c r="G70" s="22"/>
      <c r="H70" s="22"/>
      <c r="I70" s="22"/>
      <c r="J70" s="22"/>
      <c r="K70" s="22"/>
      <c r="L70" s="22"/>
      <c r="M70" s="22"/>
      <c r="N70" s="22"/>
      <c r="O70" s="22"/>
      <c r="P70" s="22"/>
      <c r="Q70" s="22"/>
      <c r="R70" s="1"/>
      <c r="S70" s="39"/>
      <c r="T70" s="1"/>
      <c r="U70" s="1"/>
      <c r="V70" s="1"/>
      <c r="W70" s="1"/>
      <c r="X70" s="1"/>
      <c r="Y70" s="1"/>
      <c r="Z70" s="1"/>
    </row>
    <row r="71" spans="1:26" ht="15.75" customHeight="1" x14ac:dyDescent="0.2">
      <c r="A71" s="1"/>
      <c r="B71" s="1"/>
      <c r="C71" s="28"/>
      <c r="D71" s="28"/>
      <c r="E71" s="28"/>
      <c r="F71" s="28"/>
      <c r="G71" s="28"/>
      <c r="H71" s="28"/>
      <c r="I71" s="28"/>
      <c r="J71" s="28"/>
      <c r="K71" s="28"/>
      <c r="L71" s="28"/>
      <c r="M71" s="28"/>
      <c r="N71" s="28"/>
      <c r="O71" s="28"/>
      <c r="P71" s="28"/>
      <c r="Q71" s="28"/>
      <c r="R71" s="1"/>
      <c r="S71" s="1"/>
      <c r="T71" s="1"/>
      <c r="U71" s="1"/>
      <c r="V71" s="1"/>
      <c r="W71" s="1"/>
      <c r="X71" s="1"/>
      <c r="Y71" s="1"/>
      <c r="Z71" s="1"/>
    </row>
    <row r="72" spans="1:26" ht="15.75" customHeight="1" x14ac:dyDescent="0.2">
      <c r="A72" s="63" t="s">
        <v>172</v>
      </c>
      <c r="B72" s="61"/>
      <c r="C72" s="30">
        <f t="shared" ref="C72:Q72" si="3">SUM(C39:C71)</f>
        <v>0</v>
      </c>
      <c r="D72" s="30">
        <f t="shared" si="3"/>
        <v>0</v>
      </c>
      <c r="E72" s="31">
        <f t="shared" si="3"/>
        <v>496525</v>
      </c>
      <c r="F72" s="30">
        <f t="shared" si="3"/>
        <v>105875</v>
      </c>
      <c r="G72" s="30">
        <f t="shared" si="3"/>
        <v>0</v>
      </c>
      <c r="H72" s="30">
        <f t="shared" si="3"/>
        <v>220400</v>
      </c>
      <c r="I72" s="30">
        <f t="shared" si="3"/>
        <v>0</v>
      </c>
      <c r="J72" s="30">
        <f t="shared" si="3"/>
        <v>49500</v>
      </c>
      <c r="K72" s="30">
        <f t="shared" si="3"/>
        <v>0</v>
      </c>
      <c r="L72" s="30">
        <f t="shared" si="3"/>
        <v>0</v>
      </c>
      <c r="M72" s="30">
        <f t="shared" si="3"/>
        <v>1500</v>
      </c>
      <c r="N72" s="30">
        <f t="shared" si="3"/>
        <v>2000</v>
      </c>
      <c r="O72" s="30">
        <f t="shared" si="3"/>
        <v>78750</v>
      </c>
      <c r="P72" s="30">
        <f t="shared" si="3"/>
        <v>38500</v>
      </c>
      <c r="Q72" s="30">
        <f t="shared" si="3"/>
        <v>0</v>
      </c>
      <c r="R72" s="1"/>
      <c r="S72" s="3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3" t="s">
        <v>173</v>
      </c>
      <c r="B74" s="61"/>
      <c r="C74" s="30">
        <f t="shared" ref="C74:Q74" si="4">C32+C72</f>
        <v>0</v>
      </c>
      <c r="D74" s="30">
        <f t="shared" si="4"/>
        <v>0</v>
      </c>
      <c r="E74" s="31">
        <f t="shared" si="4"/>
        <v>-6600</v>
      </c>
      <c r="F74" s="30">
        <f t="shared" si="4"/>
        <v>-148400</v>
      </c>
      <c r="G74" s="30">
        <f t="shared" si="4"/>
        <v>0</v>
      </c>
      <c r="H74" s="30">
        <f t="shared" si="4"/>
        <v>145700</v>
      </c>
      <c r="I74" s="30">
        <f t="shared" si="4"/>
        <v>0</v>
      </c>
      <c r="J74" s="30">
        <f t="shared" si="4"/>
        <v>49500</v>
      </c>
      <c r="K74" s="30">
        <f t="shared" si="4"/>
        <v>0</v>
      </c>
      <c r="L74" s="30">
        <f t="shared" si="4"/>
        <v>0</v>
      </c>
      <c r="M74" s="30">
        <f t="shared" si="4"/>
        <v>1500</v>
      </c>
      <c r="N74" s="30">
        <f t="shared" si="4"/>
        <v>-49700</v>
      </c>
      <c r="O74" s="30">
        <f t="shared" si="4"/>
        <v>-5200</v>
      </c>
      <c r="P74" s="30">
        <f t="shared" si="4"/>
        <v>0</v>
      </c>
      <c r="Q74" s="30">
        <f t="shared" si="4"/>
        <v>0</v>
      </c>
      <c r="R74" s="1"/>
      <c r="S74" s="3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176</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6"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7" t="s">
        <v>126</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8" t="str">
        <f ca="1">MID(CELL("filename",A1),FIND("]",CELL("filename",A1))+1,255)</f>
        <v>Håndball</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5" t="s">
        <v>161</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9" t="s">
        <v>162</v>
      </c>
      <c r="B12" s="19" t="s">
        <v>163</v>
      </c>
      <c r="C12" s="19" t="s">
        <v>164</v>
      </c>
      <c r="D12" s="19" t="s">
        <v>165</v>
      </c>
      <c r="E12" s="20" t="s">
        <v>166</v>
      </c>
      <c r="F12" s="19" t="s">
        <v>177</v>
      </c>
      <c r="G12" s="19" t="s">
        <v>178</v>
      </c>
      <c r="H12" s="19" t="s">
        <v>179</v>
      </c>
      <c r="I12" s="19" t="s">
        <v>180</v>
      </c>
      <c r="J12" s="19" t="s">
        <v>181</v>
      </c>
      <c r="K12" s="19" t="s">
        <v>182</v>
      </c>
      <c r="L12" s="19" t="s">
        <v>183</v>
      </c>
      <c r="M12" s="19" t="s">
        <v>184</v>
      </c>
      <c r="N12" s="19" t="s">
        <v>185</v>
      </c>
      <c r="O12" s="19" t="s">
        <v>186</v>
      </c>
      <c r="P12" s="19" t="s">
        <v>187</v>
      </c>
      <c r="Q12" s="19" t="s">
        <v>188</v>
      </c>
      <c r="R12" s="38"/>
      <c r="S12" s="19" t="s">
        <v>189</v>
      </c>
      <c r="T12" s="1"/>
      <c r="U12" s="1"/>
      <c r="V12" s="1"/>
      <c r="W12" s="1"/>
      <c r="X12" s="1"/>
      <c r="Y12" s="1"/>
      <c r="Z12" s="1"/>
    </row>
    <row r="13" spans="1:26" ht="15.75" customHeight="1" x14ac:dyDescent="0.2">
      <c r="A13" s="21">
        <f>Kontoplan!B11</f>
        <v>3000</v>
      </c>
      <c r="B13" s="21" t="str">
        <f>Kontoplan!C11</f>
        <v>Salgsinntekter, avgiftspliktig</v>
      </c>
      <c r="C13" s="22"/>
      <c r="D13" s="22"/>
      <c r="E13" s="31">
        <f t="shared" ref="E13:E30" si="0">SUM(F13:Q13)</f>
        <v>0</v>
      </c>
      <c r="F13" s="22"/>
      <c r="G13" s="22"/>
      <c r="H13" s="22"/>
      <c r="I13" s="22"/>
      <c r="J13" s="22"/>
      <c r="K13" s="22"/>
      <c r="L13" s="22"/>
      <c r="M13" s="22"/>
      <c r="N13" s="22"/>
      <c r="O13" s="22"/>
      <c r="P13" s="22"/>
      <c r="Q13" s="22"/>
      <c r="R13" s="1"/>
      <c r="S13" s="39"/>
      <c r="T13" s="1"/>
      <c r="U13" s="1"/>
      <c r="V13" s="1"/>
      <c r="W13" s="1"/>
      <c r="X13" s="1"/>
      <c r="Y13" s="1"/>
      <c r="Z13" s="1"/>
    </row>
    <row r="14" spans="1:26" ht="15.75" customHeight="1" x14ac:dyDescent="0.2">
      <c r="A14" s="21">
        <f>Kontoplan!B12</f>
        <v>3009</v>
      </c>
      <c r="B14" s="21" t="str">
        <f>Kontoplan!C12</f>
        <v>Sponsorinntekt</v>
      </c>
      <c r="C14" s="22"/>
      <c r="D14" s="22"/>
      <c r="E14" s="31">
        <f t="shared" si="0"/>
        <v>-21000</v>
      </c>
      <c r="F14" s="22"/>
      <c r="G14" s="22">
        <v>-21000</v>
      </c>
      <c r="H14" s="22"/>
      <c r="I14" s="22"/>
      <c r="J14" s="22"/>
      <c r="K14" s="22"/>
      <c r="L14" s="22"/>
      <c r="M14" s="22"/>
      <c r="N14" s="22"/>
      <c r="O14" s="22"/>
      <c r="P14" s="22"/>
      <c r="Q14" s="22"/>
      <c r="R14" s="1"/>
      <c r="S14" s="39"/>
      <c r="T14" s="1"/>
      <c r="U14" s="1"/>
      <c r="V14" s="1"/>
      <c r="W14" s="1"/>
      <c r="X14" s="1"/>
      <c r="Y14" s="1"/>
      <c r="Z14" s="1"/>
    </row>
    <row r="15" spans="1:26" ht="15.75" customHeight="1" x14ac:dyDescent="0.2">
      <c r="A15" s="21">
        <f>Kontoplan!B13</f>
        <v>3100</v>
      </c>
      <c r="B15" s="21" t="str">
        <f>Kontoplan!C13</f>
        <v>Salgsinntekter, avgiftsfri</v>
      </c>
      <c r="C15" s="22"/>
      <c r="D15" s="22"/>
      <c r="E15" s="31">
        <f t="shared" si="0"/>
        <v>-25000</v>
      </c>
      <c r="F15" s="22"/>
      <c r="G15" s="22"/>
      <c r="H15" s="22"/>
      <c r="I15" s="22"/>
      <c r="J15" s="22"/>
      <c r="K15" s="22"/>
      <c r="L15" s="22"/>
      <c r="M15" s="22">
        <v>-25000</v>
      </c>
      <c r="N15" s="22"/>
      <c r="O15" s="22"/>
      <c r="P15" s="22"/>
      <c r="Q15" s="22"/>
      <c r="R15" s="1"/>
      <c r="S15" s="39"/>
      <c r="T15" s="1"/>
      <c r="U15" s="1"/>
      <c r="V15" s="1"/>
      <c r="W15" s="1"/>
      <c r="X15" s="1"/>
      <c r="Y15" s="1"/>
      <c r="Z15" s="1"/>
    </row>
    <row r="16" spans="1:26" ht="15.75" customHeight="1" x14ac:dyDescent="0.2">
      <c r="A16" s="21">
        <f>Kontoplan!B14</f>
        <v>3101</v>
      </c>
      <c r="B16" s="21" t="str">
        <f>Kontoplan!C14</f>
        <v>Dugnad</v>
      </c>
      <c r="C16" s="22"/>
      <c r="D16" s="22"/>
      <c r="E16" s="31">
        <f t="shared" si="0"/>
        <v>-45198</v>
      </c>
      <c r="F16" s="22"/>
      <c r="G16" s="22"/>
      <c r="H16" s="22">
        <v>-25198</v>
      </c>
      <c r="I16" s="22"/>
      <c r="J16" s="22"/>
      <c r="K16" s="22"/>
      <c r="L16" s="22"/>
      <c r="M16" s="22"/>
      <c r="N16" s="22"/>
      <c r="O16" s="22">
        <v>-20000</v>
      </c>
      <c r="P16" s="22"/>
      <c r="Q16" s="22"/>
      <c r="R16" s="1"/>
      <c r="S16" s="39"/>
      <c r="T16" s="1"/>
      <c r="U16" s="1"/>
      <c r="V16" s="1"/>
      <c r="W16" s="1"/>
      <c r="X16" s="1"/>
      <c r="Y16" s="1"/>
      <c r="Z16" s="1"/>
    </row>
    <row r="17" spans="1:26" ht="15.75" customHeight="1" x14ac:dyDescent="0.2">
      <c r="A17" s="21">
        <f>Kontoplan!B15</f>
        <v>3410</v>
      </c>
      <c r="B17" s="21" t="str">
        <f>Kontoplan!C15</f>
        <v>Tilskudd fra Oslo Kommune</v>
      </c>
      <c r="C17" s="22"/>
      <c r="D17" s="22"/>
      <c r="E17" s="31">
        <f t="shared" si="0"/>
        <v>0</v>
      </c>
      <c r="F17" s="22"/>
      <c r="G17" s="22"/>
      <c r="H17" s="22"/>
      <c r="I17" s="22"/>
      <c r="J17" s="22"/>
      <c r="K17" s="22"/>
      <c r="L17" s="22"/>
      <c r="M17" s="22"/>
      <c r="N17" s="22"/>
      <c r="O17" s="22"/>
      <c r="P17" s="22"/>
      <c r="Q17" s="22"/>
      <c r="R17" s="1"/>
      <c r="S17" s="39"/>
      <c r="T17" s="1"/>
      <c r="U17" s="1"/>
      <c r="V17" s="1"/>
      <c r="W17" s="1"/>
      <c r="X17" s="1"/>
      <c r="Y17" s="1"/>
      <c r="Z17" s="1"/>
    </row>
    <row r="18" spans="1:26" ht="15.75" customHeight="1" x14ac:dyDescent="0.2">
      <c r="A18" s="21">
        <f>Kontoplan!B16</f>
        <v>3420</v>
      </c>
      <c r="B18" s="21" t="str">
        <f>Kontoplan!C16</f>
        <v>Momskompensasjon</v>
      </c>
      <c r="C18" s="22"/>
      <c r="D18" s="22"/>
      <c r="E18" s="31">
        <f t="shared" si="0"/>
        <v>0</v>
      </c>
      <c r="F18" s="22"/>
      <c r="G18" s="22"/>
      <c r="H18" s="22"/>
      <c r="I18" s="22"/>
      <c r="J18" s="22"/>
      <c r="K18" s="22"/>
      <c r="L18" s="22"/>
      <c r="M18" s="22"/>
      <c r="N18" s="22"/>
      <c r="O18" s="22"/>
      <c r="P18" s="22"/>
      <c r="Q18" s="22"/>
      <c r="R18" s="1"/>
      <c r="S18" s="39"/>
      <c r="T18" s="1"/>
      <c r="U18" s="1"/>
      <c r="V18" s="1"/>
      <c r="W18" s="1"/>
      <c r="X18" s="1"/>
      <c r="Y18" s="1"/>
      <c r="Z18" s="1"/>
    </row>
    <row r="19" spans="1:26" ht="15.75" customHeight="1" x14ac:dyDescent="0.2">
      <c r="A19" s="21">
        <f>Kontoplan!B17</f>
        <v>3430</v>
      </c>
      <c r="B19" s="21" t="str">
        <f>Kontoplan!C17</f>
        <v>Grasrotandelen Norsk Tipping</v>
      </c>
      <c r="C19" s="22"/>
      <c r="D19" s="22"/>
      <c r="E19" s="31">
        <f t="shared" si="0"/>
        <v>0</v>
      </c>
      <c r="F19" s="22"/>
      <c r="G19" s="22"/>
      <c r="H19" s="22"/>
      <c r="I19" s="22"/>
      <c r="J19" s="22"/>
      <c r="K19" s="22"/>
      <c r="L19" s="22"/>
      <c r="M19" s="22"/>
      <c r="N19" s="22"/>
      <c r="O19" s="22"/>
      <c r="P19" s="22"/>
      <c r="Q19" s="22"/>
      <c r="R19" s="1"/>
      <c r="S19" s="39"/>
      <c r="T19" s="1"/>
      <c r="U19" s="1"/>
      <c r="V19" s="1"/>
      <c r="W19" s="1"/>
      <c r="X19" s="1"/>
      <c r="Y19" s="1"/>
      <c r="Z19" s="1"/>
    </row>
    <row r="20" spans="1:26" ht="15.75" customHeight="1" x14ac:dyDescent="0.2">
      <c r="A20" s="21">
        <f>Kontoplan!B18</f>
        <v>3900</v>
      </c>
      <c r="B20" s="21" t="str">
        <f>Kontoplan!C18</f>
        <v>Annen driftsrelatert inntekt</v>
      </c>
      <c r="C20" s="22"/>
      <c r="D20" s="22"/>
      <c r="E20" s="31">
        <f t="shared" si="0"/>
        <v>0</v>
      </c>
      <c r="F20" s="22"/>
      <c r="G20" s="22"/>
      <c r="H20" s="22"/>
      <c r="I20" s="22"/>
      <c r="J20" s="22"/>
      <c r="K20" s="22"/>
      <c r="L20" s="22"/>
      <c r="M20" s="22"/>
      <c r="N20" s="22"/>
      <c r="O20" s="22"/>
      <c r="P20" s="22"/>
      <c r="Q20" s="22"/>
      <c r="R20" s="1"/>
      <c r="S20" s="39"/>
      <c r="T20" s="1"/>
      <c r="U20" s="1"/>
      <c r="V20" s="1"/>
      <c r="W20" s="1"/>
      <c r="X20" s="1"/>
      <c r="Y20" s="1"/>
      <c r="Z20" s="1"/>
    </row>
    <row r="21" spans="1:26" ht="15.75" customHeight="1" x14ac:dyDescent="0.2">
      <c r="A21" s="21">
        <f>Kontoplan!B19</f>
        <v>3901</v>
      </c>
      <c r="B21" s="21" t="str">
        <f>Kontoplan!C19</f>
        <v>Internstøtte BI Athletics</v>
      </c>
      <c r="C21" s="22"/>
      <c r="D21" s="22"/>
      <c r="E21" s="31">
        <f t="shared" si="0"/>
        <v>-58616</v>
      </c>
      <c r="F21" s="22">
        <v>-3516</v>
      </c>
      <c r="G21" s="22">
        <v>-11100</v>
      </c>
      <c r="H21" s="22">
        <v>-2000</v>
      </c>
      <c r="I21" s="22">
        <v>-1000</v>
      </c>
      <c r="J21" s="22"/>
      <c r="K21" s="22">
        <v>-10500</v>
      </c>
      <c r="L21" s="22"/>
      <c r="M21" s="22">
        <v>-15000</v>
      </c>
      <c r="N21" s="22">
        <v>-3500</v>
      </c>
      <c r="O21" s="22">
        <v>-5000</v>
      </c>
      <c r="P21" s="22">
        <v>-3500</v>
      </c>
      <c r="Q21" s="22">
        <v>-3500</v>
      </c>
      <c r="R21" s="1"/>
      <c r="S21" s="39"/>
      <c r="T21" s="1"/>
      <c r="U21" s="1"/>
      <c r="V21" s="1"/>
      <c r="W21" s="1"/>
      <c r="X21" s="1"/>
      <c r="Y21" s="1"/>
      <c r="Z21" s="1"/>
    </row>
    <row r="22" spans="1:26" ht="15.75" customHeight="1" x14ac:dyDescent="0.2">
      <c r="A22" s="21">
        <f>Kontoplan!B20</f>
        <v>3920</v>
      </c>
      <c r="B22" s="21" t="str">
        <f>Kontoplan!C20</f>
        <v>Medlemskontingent</v>
      </c>
      <c r="C22" s="22"/>
      <c r="D22" s="22"/>
      <c r="E22" s="31">
        <f t="shared" si="0"/>
        <v>0</v>
      </c>
      <c r="F22" s="22"/>
      <c r="G22" s="22"/>
      <c r="H22" s="22"/>
      <c r="I22" s="22"/>
      <c r="J22" s="22"/>
      <c r="K22" s="22"/>
      <c r="L22" s="22"/>
      <c r="M22" s="22"/>
      <c r="N22" s="22"/>
      <c r="O22" s="22"/>
      <c r="P22" s="22"/>
      <c r="Q22" s="22"/>
      <c r="R22" s="1"/>
      <c r="S22" s="39"/>
      <c r="T22" s="1"/>
      <c r="U22" s="1"/>
      <c r="V22" s="1"/>
      <c r="W22" s="1"/>
      <c r="X22" s="1"/>
      <c r="Y22" s="1"/>
      <c r="Z22" s="1"/>
    </row>
    <row r="23" spans="1:26" ht="15.75" customHeight="1" x14ac:dyDescent="0.2">
      <c r="A23" s="21">
        <f>Kontoplan!B21</f>
        <v>3921</v>
      </c>
      <c r="B23" s="21" t="str">
        <f>Kontoplan!C21</f>
        <v>Gruppeavgift</v>
      </c>
      <c r="C23" s="22"/>
      <c r="D23" s="22"/>
      <c r="E23" s="31">
        <f t="shared" si="0"/>
        <v>-25831</v>
      </c>
      <c r="F23" s="22">
        <v>-25831</v>
      </c>
      <c r="G23" s="22"/>
      <c r="H23" s="22"/>
      <c r="I23" s="22"/>
      <c r="J23" s="22"/>
      <c r="K23" s="22"/>
      <c r="L23" s="22"/>
      <c r="M23" s="22"/>
      <c r="N23" s="22"/>
      <c r="O23" s="22"/>
      <c r="P23" s="22"/>
      <c r="Q23" s="22"/>
      <c r="R23" s="1"/>
      <c r="S23" s="39"/>
      <c r="T23" s="1"/>
      <c r="U23" s="1"/>
      <c r="V23" s="1"/>
      <c r="W23" s="1"/>
      <c r="X23" s="1"/>
      <c r="Y23" s="1"/>
      <c r="Z23" s="1"/>
    </row>
    <row r="24" spans="1:26" ht="15.75" customHeight="1" x14ac:dyDescent="0.2">
      <c r="A24" s="21">
        <f>Kontoplan!B22</f>
        <v>3930</v>
      </c>
      <c r="B24" s="21" t="str">
        <f>Kontoplan!C22</f>
        <v>Treningsavgift</v>
      </c>
      <c r="C24" s="22"/>
      <c r="D24" s="22"/>
      <c r="E24" s="31">
        <f t="shared" si="0"/>
        <v>0</v>
      </c>
      <c r="F24" s="22"/>
      <c r="G24" s="22"/>
      <c r="H24" s="22"/>
      <c r="I24" s="22"/>
      <c r="J24" s="22"/>
      <c r="K24" s="22"/>
      <c r="L24" s="22"/>
      <c r="M24" s="22"/>
      <c r="N24" s="22"/>
      <c r="O24" s="22"/>
      <c r="P24" s="22"/>
      <c r="Q24" s="22"/>
      <c r="R24" s="1"/>
      <c r="S24" s="39"/>
      <c r="T24" s="1"/>
      <c r="U24" s="1"/>
      <c r="V24" s="1"/>
      <c r="W24" s="1"/>
      <c r="X24" s="1"/>
      <c r="Y24" s="1"/>
      <c r="Z24" s="1"/>
    </row>
    <row r="25" spans="1:26" ht="15.75" customHeight="1" x14ac:dyDescent="0.2">
      <c r="A25" s="21">
        <f>Kontoplan!B23</f>
        <v>3990</v>
      </c>
      <c r="B25" s="21" t="str">
        <f>Kontoplan!C23</f>
        <v>Kontingent fra BI-studenter</v>
      </c>
      <c r="C25" s="22"/>
      <c r="D25" s="22"/>
      <c r="E25" s="31">
        <f t="shared" si="0"/>
        <v>0</v>
      </c>
      <c r="F25" s="22"/>
      <c r="G25" s="22"/>
      <c r="H25" s="22"/>
      <c r="I25" s="22"/>
      <c r="J25" s="22"/>
      <c r="K25" s="22"/>
      <c r="L25" s="22"/>
      <c r="M25" s="22"/>
      <c r="N25" s="22"/>
      <c r="O25" s="22"/>
      <c r="P25" s="22"/>
      <c r="Q25" s="22"/>
      <c r="R25" s="1"/>
      <c r="S25" s="39"/>
      <c r="T25" s="1"/>
      <c r="U25" s="1"/>
      <c r="V25" s="1"/>
      <c r="W25" s="1"/>
      <c r="X25" s="1"/>
      <c r="Y25" s="1"/>
      <c r="Z25" s="1"/>
    </row>
    <row r="26" spans="1:26" ht="15.75" customHeight="1" x14ac:dyDescent="0.2">
      <c r="A26" s="21">
        <f>Kontoplan!B24</f>
        <v>3991</v>
      </c>
      <c r="B26" s="21" t="str">
        <f>Kontoplan!C24</f>
        <v>Støtte fra BISO</v>
      </c>
      <c r="C26" s="22"/>
      <c r="D26" s="22"/>
      <c r="E26" s="31">
        <f t="shared" si="0"/>
        <v>0</v>
      </c>
      <c r="F26" s="22"/>
      <c r="G26" s="22"/>
      <c r="H26" s="22"/>
      <c r="I26" s="22"/>
      <c r="J26" s="22"/>
      <c r="K26" s="22"/>
      <c r="L26" s="22"/>
      <c r="M26" s="22"/>
      <c r="N26" s="22"/>
      <c r="O26" s="22"/>
      <c r="P26" s="22"/>
      <c r="Q26" s="22"/>
      <c r="R26" s="1"/>
      <c r="S26" s="39"/>
      <c r="T26" s="1"/>
      <c r="U26" s="1"/>
      <c r="V26" s="1"/>
      <c r="W26" s="1"/>
      <c r="X26" s="1"/>
      <c r="Y26" s="1"/>
      <c r="Z26" s="1"/>
    </row>
    <row r="27" spans="1:26" ht="15.75" customHeight="1" x14ac:dyDescent="0.2">
      <c r="A27" s="21">
        <f>Kontoplan!B25</f>
        <v>3992</v>
      </c>
      <c r="B27" s="21" t="str">
        <f>Kontoplan!C25</f>
        <v>Støtte fra BI</v>
      </c>
      <c r="C27" s="22"/>
      <c r="D27" s="22"/>
      <c r="E27" s="31">
        <f t="shared" si="0"/>
        <v>0</v>
      </c>
      <c r="F27" s="22"/>
      <c r="G27" s="22"/>
      <c r="H27" s="22"/>
      <c r="I27" s="22"/>
      <c r="J27" s="22"/>
      <c r="K27" s="22"/>
      <c r="L27" s="22"/>
      <c r="M27" s="22"/>
      <c r="N27" s="22"/>
      <c r="O27" s="22"/>
      <c r="P27" s="22"/>
      <c r="Q27" s="22"/>
      <c r="R27" s="1"/>
      <c r="S27" s="39"/>
      <c r="T27" s="1"/>
      <c r="U27" s="1"/>
      <c r="V27" s="1"/>
      <c r="W27" s="1"/>
      <c r="X27" s="1"/>
      <c r="Y27" s="1"/>
      <c r="Z27" s="1"/>
    </row>
    <row r="28" spans="1:26" ht="15.75" customHeight="1" x14ac:dyDescent="0.2">
      <c r="A28" s="21">
        <f>Kontoplan!B26</f>
        <v>3993</v>
      </c>
      <c r="B28" s="21" t="str">
        <f>Kontoplan!C26</f>
        <v>Støtte fra Velferdstinget</v>
      </c>
      <c r="C28" s="22"/>
      <c r="D28" s="22"/>
      <c r="E28" s="31">
        <f t="shared" si="0"/>
        <v>0</v>
      </c>
      <c r="F28" s="22"/>
      <c r="G28" s="22"/>
      <c r="H28" s="22"/>
      <c r="I28" s="22"/>
      <c r="J28" s="22"/>
      <c r="K28" s="22"/>
      <c r="L28" s="22"/>
      <c r="M28" s="22"/>
      <c r="N28" s="22"/>
      <c r="O28" s="22"/>
      <c r="P28" s="22"/>
      <c r="Q28" s="22"/>
      <c r="R28" s="1"/>
      <c r="S28" s="39"/>
      <c r="T28" s="1"/>
      <c r="U28" s="1"/>
      <c r="V28" s="1"/>
      <c r="W28" s="1"/>
      <c r="X28" s="1"/>
      <c r="Y28" s="1"/>
      <c r="Z28" s="1"/>
    </row>
    <row r="29" spans="1:26" ht="15.75" customHeight="1" x14ac:dyDescent="0.2">
      <c r="A29" s="21">
        <f>Kontoplan!B27</f>
        <v>3994</v>
      </c>
      <c r="B29" s="21" t="str">
        <f>Kontoplan!C27</f>
        <v>Støtte fra NSI</v>
      </c>
      <c r="C29" s="22"/>
      <c r="D29" s="22"/>
      <c r="E29" s="31">
        <f t="shared" si="0"/>
        <v>-8100</v>
      </c>
      <c r="F29" s="22"/>
      <c r="G29" s="22">
        <v>-8100</v>
      </c>
      <c r="H29" s="22"/>
      <c r="I29" s="22"/>
      <c r="J29" s="22"/>
      <c r="K29" s="22"/>
      <c r="L29" s="22"/>
      <c r="M29" s="22"/>
      <c r="N29" s="22"/>
      <c r="O29" s="22"/>
      <c r="P29" s="22"/>
      <c r="Q29" s="22"/>
      <c r="R29" s="1"/>
      <c r="S29" s="39"/>
      <c r="T29" s="1"/>
      <c r="U29" s="1"/>
      <c r="V29" s="1"/>
      <c r="W29" s="1"/>
      <c r="X29" s="1"/>
      <c r="Y29" s="1"/>
      <c r="Z29" s="1"/>
    </row>
    <row r="30" spans="1:26" ht="15.75" customHeight="1" x14ac:dyDescent="0.2">
      <c r="A30" s="21">
        <f>Kontoplan!B28</f>
        <v>3995</v>
      </c>
      <c r="B30" s="21" t="str">
        <f>Kontoplan!C28</f>
        <v>Annen støtte</v>
      </c>
      <c r="C30" s="22"/>
      <c r="D30" s="22"/>
      <c r="E30" s="31">
        <f t="shared" si="0"/>
        <v>0</v>
      </c>
      <c r="F30" s="22"/>
      <c r="G30" s="22"/>
      <c r="H30" s="22"/>
      <c r="I30" s="22"/>
      <c r="J30" s="22"/>
      <c r="K30" s="22"/>
      <c r="L30" s="22"/>
      <c r="M30" s="22"/>
      <c r="N30" s="22"/>
      <c r="O30" s="22"/>
      <c r="P30" s="22"/>
      <c r="Q30" s="22"/>
      <c r="R30" s="1"/>
      <c r="S30" s="39"/>
      <c r="T30" s="1"/>
      <c r="U30" s="1"/>
      <c r="V30" s="1"/>
      <c r="W30" s="1"/>
      <c r="X30" s="1"/>
      <c r="Y30" s="1"/>
      <c r="Z30" s="1"/>
    </row>
    <row r="31" spans="1:26" ht="15.75" customHeight="1" x14ac:dyDescent="0.2">
      <c r="A31" s="1"/>
      <c r="B31" s="1"/>
      <c r="C31" s="28"/>
      <c r="D31" s="28"/>
      <c r="E31" s="28"/>
      <c r="F31" s="28"/>
      <c r="G31" s="28"/>
      <c r="H31" s="28"/>
      <c r="I31" s="28"/>
      <c r="J31" s="28"/>
      <c r="K31" s="28"/>
      <c r="L31" s="28"/>
      <c r="M31" s="28"/>
      <c r="N31" s="28"/>
      <c r="O31" s="28"/>
      <c r="P31" s="28"/>
      <c r="Q31" s="28"/>
      <c r="R31" s="1"/>
      <c r="S31" s="1"/>
      <c r="T31" s="1"/>
      <c r="U31" s="1"/>
      <c r="V31" s="1"/>
      <c r="W31" s="1"/>
      <c r="X31" s="1"/>
      <c r="Y31" s="1"/>
      <c r="Z31" s="1"/>
    </row>
    <row r="32" spans="1:26" ht="15.75" customHeight="1" x14ac:dyDescent="0.2">
      <c r="A32" s="63" t="s">
        <v>170</v>
      </c>
      <c r="B32" s="61"/>
      <c r="C32" s="30">
        <f t="shared" ref="C32:Q32" si="1">SUM(C13:C31)</f>
        <v>0</v>
      </c>
      <c r="D32" s="30">
        <f t="shared" si="1"/>
        <v>0</v>
      </c>
      <c r="E32" s="31">
        <f t="shared" si="1"/>
        <v>-183745</v>
      </c>
      <c r="F32" s="30">
        <f t="shared" si="1"/>
        <v>-29347</v>
      </c>
      <c r="G32" s="30">
        <f t="shared" si="1"/>
        <v>-40200</v>
      </c>
      <c r="H32" s="30">
        <f t="shared" si="1"/>
        <v>-27198</v>
      </c>
      <c r="I32" s="30">
        <f t="shared" si="1"/>
        <v>-1000</v>
      </c>
      <c r="J32" s="30">
        <f t="shared" si="1"/>
        <v>0</v>
      </c>
      <c r="K32" s="30">
        <f t="shared" si="1"/>
        <v>-10500</v>
      </c>
      <c r="L32" s="30">
        <f t="shared" si="1"/>
        <v>0</v>
      </c>
      <c r="M32" s="30">
        <f t="shared" si="1"/>
        <v>-40000</v>
      </c>
      <c r="N32" s="30">
        <f t="shared" si="1"/>
        <v>-3500</v>
      </c>
      <c r="O32" s="30">
        <f t="shared" si="1"/>
        <v>-25000</v>
      </c>
      <c r="P32" s="30">
        <f t="shared" si="1"/>
        <v>-3500</v>
      </c>
      <c r="Q32" s="30">
        <f t="shared" si="1"/>
        <v>-3500</v>
      </c>
      <c r="R32" s="1"/>
      <c r="S32" s="3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5" t="s">
        <v>171</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9" t="s">
        <v>162</v>
      </c>
      <c r="B38" s="19" t="s">
        <v>163</v>
      </c>
      <c r="C38" s="19" t="s">
        <v>164</v>
      </c>
      <c r="D38" s="19" t="s">
        <v>165</v>
      </c>
      <c r="E38" s="20" t="s">
        <v>166</v>
      </c>
      <c r="F38" s="19" t="s">
        <v>177</v>
      </c>
      <c r="G38" s="19" t="s">
        <v>178</v>
      </c>
      <c r="H38" s="19" t="s">
        <v>179</v>
      </c>
      <c r="I38" s="19" t="s">
        <v>180</v>
      </c>
      <c r="J38" s="19" t="s">
        <v>181</v>
      </c>
      <c r="K38" s="19" t="s">
        <v>182</v>
      </c>
      <c r="L38" s="19" t="s">
        <v>183</v>
      </c>
      <c r="M38" s="19" t="s">
        <v>184</v>
      </c>
      <c r="N38" s="19" t="s">
        <v>185</v>
      </c>
      <c r="O38" s="19" t="s">
        <v>186</v>
      </c>
      <c r="P38" s="19" t="s">
        <v>187</v>
      </c>
      <c r="Q38" s="19" t="s">
        <v>188</v>
      </c>
      <c r="R38" s="38"/>
      <c r="S38" s="19" t="s">
        <v>189</v>
      </c>
      <c r="T38" s="1"/>
      <c r="U38" s="1"/>
      <c r="V38" s="1"/>
      <c r="W38" s="1"/>
      <c r="X38" s="1"/>
      <c r="Y38" s="1"/>
      <c r="Z38" s="1"/>
    </row>
    <row r="39" spans="1:26" ht="15.75" customHeight="1" x14ac:dyDescent="0.2">
      <c r="A39" s="21">
        <f>Kontoplan!B29</f>
        <v>5910</v>
      </c>
      <c r="B39" s="21" t="str">
        <f>Kontoplan!C29</f>
        <v>Lunsjkort</v>
      </c>
      <c r="C39" s="22"/>
      <c r="D39" s="22"/>
      <c r="E39" s="31">
        <f t="shared" ref="E39:E70" si="2">SUM(F39:Q39)</f>
        <v>0</v>
      </c>
      <c r="F39" s="22"/>
      <c r="G39" s="22"/>
      <c r="H39" s="22"/>
      <c r="I39" s="22"/>
      <c r="J39" s="22"/>
      <c r="K39" s="22"/>
      <c r="L39" s="22"/>
      <c r="M39" s="22"/>
      <c r="N39" s="22"/>
      <c r="O39" s="22"/>
      <c r="P39" s="22"/>
      <c r="Q39" s="22"/>
      <c r="R39" s="1"/>
      <c r="S39" s="39"/>
      <c r="T39" s="1"/>
      <c r="U39" s="1"/>
      <c r="V39" s="1"/>
      <c r="W39" s="1"/>
      <c r="X39" s="1"/>
      <c r="Y39" s="1"/>
      <c r="Z39" s="1"/>
    </row>
    <row r="40" spans="1:26" ht="15.75" customHeight="1" x14ac:dyDescent="0.2">
      <c r="A40" s="21">
        <f>Kontoplan!B30</f>
        <v>5995</v>
      </c>
      <c r="B40" s="21" t="str">
        <f>Kontoplan!C30</f>
        <v>Styrekostnader</v>
      </c>
      <c r="C40" s="22"/>
      <c r="D40" s="22"/>
      <c r="E40" s="31">
        <f t="shared" si="2"/>
        <v>0</v>
      </c>
      <c r="F40" s="22"/>
      <c r="G40" s="22"/>
      <c r="H40" s="22"/>
      <c r="I40" s="22"/>
      <c r="J40" s="22"/>
      <c r="K40" s="22"/>
      <c r="L40" s="22"/>
      <c r="M40" s="22"/>
      <c r="N40" s="22"/>
      <c r="O40" s="22"/>
      <c r="P40" s="22"/>
      <c r="Q40" s="22"/>
      <c r="R40" s="1"/>
      <c r="S40" s="39"/>
      <c r="T40" s="1"/>
      <c r="U40" s="1"/>
      <c r="V40" s="1"/>
      <c r="W40" s="1"/>
      <c r="X40" s="1"/>
      <c r="Y40" s="1"/>
      <c r="Z40" s="1"/>
    </row>
    <row r="41" spans="1:26" ht="15.75" customHeight="1" x14ac:dyDescent="0.2">
      <c r="A41" s="21">
        <f>Kontoplan!B31</f>
        <v>6480</v>
      </c>
      <c r="B41" s="21" t="str">
        <f>Kontoplan!C31</f>
        <v>Leiekostnad idrett</v>
      </c>
      <c r="C41" s="22"/>
      <c r="D41" s="22"/>
      <c r="E41" s="31">
        <f t="shared" si="2"/>
        <v>6142</v>
      </c>
      <c r="F41" s="22">
        <v>3071</v>
      </c>
      <c r="G41" s="22"/>
      <c r="H41" s="22"/>
      <c r="I41" s="22"/>
      <c r="J41" s="22"/>
      <c r="K41" s="22"/>
      <c r="L41" s="22"/>
      <c r="M41" s="22">
        <v>3071</v>
      </c>
      <c r="N41" s="22"/>
      <c r="O41" s="22"/>
      <c r="P41" s="22"/>
      <c r="Q41" s="22"/>
      <c r="R41" s="1"/>
      <c r="S41" s="39"/>
      <c r="T41" s="1"/>
      <c r="U41" s="1"/>
      <c r="V41" s="1"/>
      <c r="W41" s="1"/>
      <c r="X41" s="1"/>
      <c r="Y41" s="1"/>
      <c r="Z41" s="1"/>
    </row>
    <row r="42" spans="1:26" ht="15.75" customHeight="1" x14ac:dyDescent="0.2">
      <c r="A42" s="21">
        <f>Kontoplan!B32</f>
        <v>6490</v>
      </c>
      <c r="B42" s="21" t="str">
        <f>Kontoplan!C32</f>
        <v>Leiekostnad annen</v>
      </c>
      <c r="C42" s="22"/>
      <c r="D42" s="22"/>
      <c r="E42" s="31">
        <f t="shared" si="2"/>
        <v>0</v>
      </c>
      <c r="F42" s="22"/>
      <c r="G42" s="22"/>
      <c r="H42" s="22"/>
      <c r="I42" s="22"/>
      <c r="J42" s="22"/>
      <c r="K42" s="22"/>
      <c r="L42" s="22"/>
      <c r="M42" s="22"/>
      <c r="N42" s="22"/>
      <c r="O42" s="22"/>
      <c r="P42" s="22"/>
      <c r="Q42" s="22"/>
      <c r="R42" s="1"/>
      <c r="S42" s="39"/>
      <c r="T42" s="1"/>
      <c r="U42" s="1"/>
      <c r="V42" s="1"/>
      <c r="W42" s="1"/>
      <c r="X42" s="1"/>
      <c r="Y42" s="1"/>
      <c r="Z42" s="1"/>
    </row>
    <row r="43" spans="1:26" ht="15.75" customHeight="1" x14ac:dyDescent="0.2">
      <c r="A43" s="21">
        <f>Kontoplan!B33</f>
        <v>6540</v>
      </c>
      <c r="B43" s="21" t="str">
        <f>Kontoplan!C33</f>
        <v>Idrettsutstyr</v>
      </c>
      <c r="C43" s="22"/>
      <c r="D43" s="22"/>
      <c r="E43" s="31">
        <f t="shared" si="2"/>
        <v>0</v>
      </c>
      <c r="F43" s="22"/>
      <c r="G43" s="22"/>
      <c r="H43" s="22"/>
      <c r="I43" s="22"/>
      <c r="J43" s="22"/>
      <c r="K43" s="22"/>
      <c r="L43" s="22"/>
      <c r="M43" s="22"/>
      <c r="N43" s="22"/>
      <c r="O43" s="22"/>
      <c r="P43" s="22"/>
      <c r="Q43" s="22"/>
      <c r="R43" s="1"/>
      <c r="S43" s="39"/>
      <c r="T43" s="1"/>
      <c r="U43" s="1"/>
      <c r="V43" s="1"/>
      <c r="W43" s="1"/>
      <c r="X43" s="1"/>
      <c r="Y43" s="1"/>
      <c r="Z43" s="1"/>
    </row>
    <row r="44" spans="1:26" ht="15.75" customHeight="1" x14ac:dyDescent="0.2">
      <c r="A44" s="21">
        <f>Kontoplan!B34</f>
        <v>6550</v>
      </c>
      <c r="B44" s="21" t="str">
        <f>Kontoplan!C34</f>
        <v>Driftsmateriale</v>
      </c>
      <c r="C44" s="22"/>
      <c r="D44" s="22"/>
      <c r="E44" s="31">
        <f t="shared" si="2"/>
        <v>0</v>
      </c>
      <c r="F44" s="22"/>
      <c r="G44" s="22"/>
      <c r="H44" s="22"/>
      <c r="I44" s="22"/>
      <c r="J44" s="22"/>
      <c r="K44" s="22"/>
      <c r="L44" s="22"/>
      <c r="M44" s="22"/>
      <c r="N44" s="22"/>
      <c r="O44" s="22"/>
      <c r="P44" s="22"/>
      <c r="Q44" s="22"/>
      <c r="R44" s="1"/>
      <c r="S44" s="39"/>
      <c r="T44" s="1"/>
      <c r="U44" s="1"/>
      <c r="V44" s="1"/>
      <c r="W44" s="1"/>
      <c r="X44" s="1"/>
      <c r="Y44" s="1"/>
      <c r="Z44" s="1"/>
    </row>
    <row r="45" spans="1:26" ht="15.75" customHeight="1" x14ac:dyDescent="0.2">
      <c r="A45" s="21">
        <f>Kontoplan!B35</f>
        <v>6555</v>
      </c>
      <c r="B45" s="21" t="str">
        <f>Kontoplan!C35</f>
        <v>Andre driftskostnader</v>
      </c>
      <c r="C45" s="22"/>
      <c r="D45" s="22"/>
      <c r="E45" s="31">
        <f t="shared" si="2"/>
        <v>19260</v>
      </c>
      <c r="F45" s="22">
        <v>19260</v>
      </c>
      <c r="G45" s="22"/>
      <c r="H45" s="22"/>
      <c r="I45" s="22"/>
      <c r="J45" s="22"/>
      <c r="K45" s="22"/>
      <c r="L45" s="22"/>
      <c r="M45" s="22"/>
      <c r="N45" s="22"/>
      <c r="O45" s="22"/>
      <c r="P45" s="22"/>
      <c r="Q45" s="22"/>
      <c r="R45" s="1"/>
      <c r="S45" s="39"/>
      <c r="T45" s="1"/>
      <c r="U45" s="1"/>
      <c r="V45" s="1"/>
      <c r="W45" s="1"/>
      <c r="X45" s="1"/>
      <c r="Y45" s="1"/>
      <c r="Z45" s="1"/>
    </row>
    <row r="46" spans="1:26" ht="15.75" customHeight="1" x14ac:dyDescent="0.2">
      <c r="A46" s="21">
        <f>Kontoplan!B36</f>
        <v>6571</v>
      </c>
      <c r="B46" s="21" t="str">
        <f>Kontoplan!C36</f>
        <v>Drakter</v>
      </c>
      <c r="C46" s="22"/>
      <c r="D46" s="22"/>
      <c r="E46" s="31">
        <f t="shared" si="2"/>
        <v>40000</v>
      </c>
      <c r="F46" s="22"/>
      <c r="G46" s="22"/>
      <c r="H46" s="22"/>
      <c r="I46" s="22"/>
      <c r="J46" s="22"/>
      <c r="K46" s="22"/>
      <c r="L46" s="22"/>
      <c r="M46" s="22">
        <v>40000</v>
      </c>
      <c r="N46" s="22"/>
      <c r="O46" s="22"/>
      <c r="P46" s="22"/>
      <c r="Q46" s="22"/>
      <c r="R46" s="1"/>
      <c r="S46" s="39"/>
      <c r="T46" s="1"/>
      <c r="U46" s="1"/>
      <c r="V46" s="1"/>
      <c r="W46" s="1"/>
      <c r="X46" s="1"/>
      <c r="Y46" s="1"/>
      <c r="Z46" s="1"/>
    </row>
    <row r="47" spans="1:26" ht="15.75" customHeight="1" x14ac:dyDescent="0.2">
      <c r="A47" s="21">
        <f>Kontoplan!B37</f>
        <v>6572</v>
      </c>
      <c r="B47" s="21" t="str">
        <f>Kontoplan!C37</f>
        <v>Annet klær</v>
      </c>
      <c r="C47" s="22"/>
      <c r="D47" s="22"/>
      <c r="E47" s="31">
        <f t="shared" si="2"/>
        <v>6000</v>
      </c>
      <c r="F47" s="22">
        <v>3000</v>
      </c>
      <c r="G47" s="22"/>
      <c r="H47" s="22"/>
      <c r="I47" s="22"/>
      <c r="J47" s="22"/>
      <c r="K47" s="22"/>
      <c r="L47" s="22"/>
      <c r="M47" s="22">
        <v>3000</v>
      </c>
      <c r="N47" s="22"/>
      <c r="O47" s="22"/>
      <c r="P47" s="22"/>
      <c r="Q47" s="22"/>
      <c r="R47" s="1"/>
      <c r="S47" s="39"/>
      <c r="T47" s="1"/>
      <c r="U47" s="1"/>
      <c r="V47" s="1"/>
      <c r="W47" s="1"/>
      <c r="X47" s="1"/>
      <c r="Y47" s="1"/>
      <c r="Z47" s="1"/>
    </row>
    <row r="48" spans="1:26" ht="15.75" customHeight="1" x14ac:dyDescent="0.2">
      <c r="A48" s="21">
        <f>Kontoplan!B38</f>
        <v>6620</v>
      </c>
      <c r="B48" s="21" t="str">
        <f>Kontoplan!C38</f>
        <v>Reparasjon og vedlikehold</v>
      </c>
      <c r="C48" s="22"/>
      <c r="D48" s="22"/>
      <c r="E48" s="31">
        <f t="shared" si="2"/>
        <v>0</v>
      </c>
      <c r="F48" s="22"/>
      <c r="G48" s="22"/>
      <c r="H48" s="22"/>
      <c r="I48" s="22"/>
      <c r="J48" s="22"/>
      <c r="K48" s="22"/>
      <c r="L48" s="22"/>
      <c r="M48" s="22"/>
      <c r="N48" s="22"/>
      <c r="O48" s="22"/>
      <c r="P48" s="22"/>
      <c r="Q48" s="22"/>
      <c r="R48" s="1"/>
      <c r="S48" s="39"/>
      <c r="T48" s="1"/>
      <c r="U48" s="1"/>
      <c r="V48" s="1"/>
      <c r="W48" s="1"/>
      <c r="X48" s="1"/>
      <c r="Y48" s="1"/>
      <c r="Z48" s="1"/>
    </row>
    <row r="49" spans="1:26" ht="15.75" customHeight="1" x14ac:dyDescent="0.2">
      <c r="A49" s="21">
        <f>Kontoplan!B39</f>
        <v>6705</v>
      </c>
      <c r="B49" s="21" t="str">
        <f>Kontoplan!C39</f>
        <v>Regnskapshonorar</v>
      </c>
      <c r="C49" s="22"/>
      <c r="D49" s="22"/>
      <c r="E49" s="31">
        <f t="shared" si="2"/>
        <v>0</v>
      </c>
      <c r="F49" s="22"/>
      <c r="G49" s="22"/>
      <c r="H49" s="22"/>
      <c r="I49" s="22"/>
      <c r="J49" s="22"/>
      <c r="K49" s="22"/>
      <c r="L49" s="22"/>
      <c r="M49" s="22"/>
      <c r="N49" s="22"/>
      <c r="O49" s="22"/>
      <c r="P49" s="22"/>
      <c r="Q49" s="22"/>
      <c r="R49" s="1"/>
      <c r="S49" s="39"/>
      <c r="T49" s="1"/>
      <c r="U49" s="1"/>
      <c r="V49" s="1"/>
      <c r="W49" s="1"/>
      <c r="X49" s="1"/>
      <c r="Y49" s="1"/>
      <c r="Z49" s="1"/>
    </row>
    <row r="50" spans="1:26" ht="15.75" customHeight="1" x14ac:dyDescent="0.2">
      <c r="A50" s="21">
        <f>Kontoplan!B40</f>
        <v>6710</v>
      </c>
      <c r="B50" s="21" t="str">
        <f>Kontoplan!C40</f>
        <v>Dommerhonorar</v>
      </c>
      <c r="C50" s="22"/>
      <c r="D50" s="22"/>
      <c r="E50" s="31">
        <f t="shared" si="2"/>
        <v>23516</v>
      </c>
      <c r="F50" s="22">
        <v>3516</v>
      </c>
      <c r="G50" s="22">
        <v>3000</v>
      </c>
      <c r="H50" s="22">
        <v>2000</v>
      </c>
      <c r="I50" s="22">
        <v>1000</v>
      </c>
      <c r="J50" s="22"/>
      <c r="K50" s="22"/>
      <c r="L50" s="22"/>
      <c r="M50" s="22"/>
      <c r="N50" s="22">
        <v>3500</v>
      </c>
      <c r="O50" s="22">
        <v>3500</v>
      </c>
      <c r="P50" s="22">
        <v>3500</v>
      </c>
      <c r="Q50" s="22">
        <v>3500</v>
      </c>
      <c r="R50" s="1"/>
      <c r="S50" s="39"/>
      <c r="T50" s="1"/>
      <c r="U50" s="1"/>
      <c r="V50" s="1"/>
      <c r="W50" s="1"/>
      <c r="X50" s="1"/>
      <c r="Y50" s="1"/>
      <c r="Z50" s="1"/>
    </row>
    <row r="51" spans="1:26" ht="15.75" customHeight="1" x14ac:dyDescent="0.2">
      <c r="A51" s="21">
        <f>Kontoplan!B41</f>
        <v>6711</v>
      </c>
      <c r="B51" s="21" t="str">
        <f>Kontoplan!C41</f>
        <v>Trenerhonorar</v>
      </c>
      <c r="C51" s="22"/>
      <c r="D51" s="22"/>
      <c r="E51" s="31">
        <f t="shared" si="2"/>
        <v>0</v>
      </c>
      <c r="F51" s="22"/>
      <c r="G51" s="22"/>
      <c r="H51" s="22"/>
      <c r="I51" s="22"/>
      <c r="J51" s="22"/>
      <c r="K51" s="22"/>
      <c r="L51" s="22"/>
      <c r="M51" s="22"/>
      <c r="N51" s="22"/>
      <c r="O51" s="22"/>
      <c r="P51" s="22"/>
      <c r="Q51" s="22"/>
      <c r="R51" s="1"/>
      <c r="S51" s="39"/>
      <c r="T51" s="1"/>
      <c r="U51" s="1"/>
      <c r="V51" s="1"/>
      <c r="W51" s="1"/>
      <c r="X51" s="1"/>
      <c r="Y51" s="1"/>
      <c r="Z51" s="1"/>
    </row>
    <row r="52" spans="1:26" ht="15.75" customHeight="1" x14ac:dyDescent="0.2">
      <c r="A52" s="21">
        <f>Kontoplan!B42</f>
        <v>6800</v>
      </c>
      <c r="B52" s="21" t="str">
        <f>Kontoplan!C42</f>
        <v>Kontorrekvisita</v>
      </c>
      <c r="C52" s="22"/>
      <c r="D52" s="22"/>
      <c r="E52" s="31">
        <f t="shared" si="2"/>
        <v>0</v>
      </c>
      <c r="F52" s="22"/>
      <c r="G52" s="22"/>
      <c r="H52" s="22"/>
      <c r="I52" s="22"/>
      <c r="J52" s="22"/>
      <c r="K52" s="22"/>
      <c r="L52" s="22"/>
      <c r="M52" s="22"/>
      <c r="N52" s="22"/>
      <c r="O52" s="22"/>
      <c r="P52" s="22"/>
      <c r="Q52" s="22"/>
      <c r="R52" s="1"/>
      <c r="S52" s="39"/>
      <c r="T52" s="1"/>
      <c r="U52" s="1"/>
      <c r="V52" s="1"/>
      <c r="W52" s="1"/>
      <c r="X52" s="1"/>
      <c r="Y52" s="1"/>
      <c r="Z52" s="1"/>
    </row>
    <row r="53" spans="1:26" ht="15.75" customHeight="1" x14ac:dyDescent="0.2">
      <c r="A53" s="21">
        <f>Kontoplan!B43</f>
        <v>6810</v>
      </c>
      <c r="B53" s="21" t="str">
        <f>Kontoplan!C43</f>
        <v>Datakostnad</v>
      </c>
      <c r="C53" s="22"/>
      <c r="D53" s="22"/>
      <c r="E53" s="31">
        <f t="shared" si="2"/>
        <v>0</v>
      </c>
      <c r="F53" s="22"/>
      <c r="G53" s="22"/>
      <c r="H53" s="22"/>
      <c r="I53" s="22"/>
      <c r="J53" s="22"/>
      <c r="K53" s="22"/>
      <c r="L53" s="22"/>
      <c r="M53" s="22"/>
      <c r="N53" s="22"/>
      <c r="O53" s="22"/>
      <c r="P53" s="22"/>
      <c r="Q53" s="22"/>
      <c r="R53" s="1"/>
      <c r="S53" s="39"/>
      <c r="T53" s="1"/>
      <c r="U53" s="1"/>
      <c r="V53" s="1"/>
      <c r="W53" s="1"/>
      <c r="X53" s="1"/>
      <c r="Y53" s="1"/>
      <c r="Z53" s="1"/>
    </row>
    <row r="54" spans="1:26" ht="15.75" customHeight="1" x14ac:dyDescent="0.2">
      <c r="A54" s="21">
        <f>Kontoplan!B44</f>
        <v>6860</v>
      </c>
      <c r="B54" s="21" t="str">
        <f>Kontoplan!C44</f>
        <v>Møte, kurs, oppdatering o.l</v>
      </c>
      <c r="C54" s="22"/>
      <c r="D54" s="22"/>
      <c r="E54" s="31">
        <f t="shared" si="2"/>
        <v>0</v>
      </c>
      <c r="F54" s="22"/>
      <c r="G54" s="22"/>
      <c r="H54" s="22"/>
      <c r="I54" s="22"/>
      <c r="J54" s="22"/>
      <c r="K54" s="22"/>
      <c r="L54" s="22"/>
      <c r="M54" s="22"/>
      <c r="N54" s="22"/>
      <c r="O54" s="22"/>
      <c r="P54" s="22"/>
      <c r="Q54" s="22"/>
      <c r="R54" s="1"/>
      <c r="S54" s="39"/>
      <c r="T54" s="1"/>
      <c r="U54" s="1"/>
      <c r="V54" s="1"/>
      <c r="W54" s="1"/>
      <c r="X54" s="1"/>
      <c r="Y54" s="1"/>
      <c r="Z54" s="1"/>
    </row>
    <row r="55" spans="1:26" ht="15.75" customHeight="1" x14ac:dyDescent="0.2">
      <c r="A55" s="21">
        <f>Kontoplan!B45</f>
        <v>6900</v>
      </c>
      <c r="B55" s="21" t="str">
        <f>Kontoplan!C45</f>
        <v>Mobil</v>
      </c>
      <c r="C55" s="22"/>
      <c r="D55" s="22"/>
      <c r="E55" s="31">
        <f t="shared" si="2"/>
        <v>0</v>
      </c>
      <c r="F55" s="22"/>
      <c r="G55" s="22"/>
      <c r="H55" s="22"/>
      <c r="I55" s="22"/>
      <c r="J55" s="22"/>
      <c r="K55" s="22"/>
      <c r="L55" s="22"/>
      <c r="M55" s="22"/>
      <c r="N55" s="22"/>
      <c r="O55" s="22"/>
      <c r="P55" s="22"/>
      <c r="Q55" s="22"/>
      <c r="R55" s="1"/>
      <c r="S55" s="39"/>
      <c r="T55" s="1"/>
      <c r="U55" s="1"/>
      <c r="V55" s="1"/>
      <c r="W55" s="1"/>
      <c r="X55" s="1"/>
      <c r="Y55" s="1"/>
      <c r="Z55" s="1"/>
    </row>
    <row r="56" spans="1:26" ht="15.75" customHeight="1" x14ac:dyDescent="0.2">
      <c r="A56" s="21">
        <f>Kontoplan!B46</f>
        <v>7140</v>
      </c>
      <c r="B56" s="21" t="str">
        <f>Kontoplan!C46</f>
        <v>Reisekostnad idrett</v>
      </c>
      <c r="C56" s="22"/>
      <c r="D56" s="22"/>
      <c r="E56" s="31">
        <f t="shared" si="2"/>
        <v>0</v>
      </c>
      <c r="F56" s="22"/>
      <c r="G56" s="22"/>
      <c r="H56" s="22"/>
      <c r="I56" s="22"/>
      <c r="J56" s="22"/>
      <c r="K56" s="22"/>
      <c r="L56" s="22"/>
      <c r="M56" s="22"/>
      <c r="N56" s="22"/>
      <c r="O56" s="22"/>
      <c r="P56" s="22"/>
      <c r="Q56" s="22"/>
      <c r="R56" s="1"/>
      <c r="S56" s="39"/>
      <c r="T56" s="1"/>
      <c r="U56" s="1"/>
      <c r="V56" s="1"/>
      <c r="W56" s="1"/>
      <c r="X56" s="1"/>
      <c r="Y56" s="1"/>
      <c r="Z56" s="1"/>
    </row>
    <row r="57" spans="1:26" ht="15.75" customHeight="1" x14ac:dyDescent="0.2">
      <c r="A57" s="21">
        <f>Kontoplan!B47</f>
        <v>7141</v>
      </c>
      <c r="B57" s="21" t="str">
        <f>Kontoplan!C47</f>
        <v>Reisekostnad annet</v>
      </c>
      <c r="C57" s="22"/>
      <c r="D57" s="22"/>
      <c r="E57" s="31">
        <f t="shared" si="2"/>
        <v>0</v>
      </c>
      <c r="F57" s="22"/>
      <c r="G57" s="22"/>
      <c r="H57" s="22"/>
      <c r="I57" s="22"/>
      <c r="J57" s="22"/>
      <c r="K57" s="22"/>
      <c r="L57" s="22"/>
      <c r="M57" s="22"/>
      <c r="N57" s="22"/>
      <c r="O57" s="22"/>
      <c r="P57" s="22"/>
      <c r="Q57" s="22"/>
      <c r="R57" s="1"/>
      <c r="S57" s="39"/>
      <c r="T57" s="1"/>
      <c r="U57" s="1"/>
      <c r="V57" s="1"/>
      <c r="W57" s="1"/>
      <c r="X57" s="1"/>
      <c r="Y57" s="1"/>
      <c r="Z57" s="1"/>
    </row>
    <row r="58" spans="1:26" ht="15.75" customHeight="1" x14ac:dyDescent="0.2">
      <c r="A58" s="21">
        <f>Kontoplan!B48</f>
        <v>7310</v>
      </c>
      <c r="B58" s="21" t="str">
        <f>Kontoplan!C48</f>
        <v>Arrangement, idrett</v>
      </c>
      <c r="C58" s="22"/>
      <c r="D58" s="22"/>
      <c r="E58" s="31">
        <f t="shared" si="2"/>
        <v>64650</v>
      </c>
      <c r="F58" s="22"/>
      <c r="G58" s="22">
        <v>64650</v>
      </c>
      <c r="H58" s="22"/>
      <c r="I58" s="22"/>
      <c r="J58" s="22"/>
      <c r="K58" s="22"/>
      <c r="L58" s="22"/>
      <c r="M58" s="22"/>
      <c r="N58" s="22"/>
      <c r="O58" s="22"/>
      <c r="P58" s="22"/>
      <c r="Q58" s="22"/>
      <c r="R58" s="1"/>
      <c r="S58" s="39"/>
      <c r="T58" s="1"/>
      <c r="U58" s="1"/>
      <c r="V58" s="1"/>
      <c r="W58" s="1"/>
      <c r="X58" s="1"/>
      <c r="Y58" s="1"/>
      <c r="Z58" s="1"/>
    </row>
    <row r="59" spans="1:26" ht="15.75" customHeight="1" x14ac:dyDescent="0.2">
      <c r="A59" s="21">
        <f>Kontoplan!B49</f>
        <v>7315</v>
      </c>
      <c r="B59" s="21" t="str">
        <f>Kontoplan!C49</f>
        <v>Arrangement, ikke idrett</v>
      </c>
      <c r="C59" s="22"/>
      <c r="D59" s="22"/>
      <c r="E59" s="31">
        <f t="shared" si="2"/>
        <v>12000</v>
      </c>
      <c r="F59" s="22"/>
      <c r="G59" s="22"/>
      <c r="H59" s="22"/>
      <c r="I59" s="22"/>
      <c r="J59" s="22"/>
      <c r="K59" s="22">
        <v>10500</v>
      </c>
      <c r="L59" s="22"/>
      <c r="M59" s="22"/>
      <c r="N59" s="22">
        <v>1500</v>
      </c>
      <c r="O59" s="22"/>
      <c r="P59" s="22"/>
      <c r="Q59" s="22"/>
      <c r="R59" s="1"/>
      <c r="S59" s="39"/>
      <c r="T59" s="1"/>
      <c r="U59" s="1"/>
      <c r="V59" s="1"/>
      <c r="W59" s="1"/>
      <c r="X59" s="1"/>
      <c r="Y59" s="1"/>
      <c r="Z59" s="1"/>
    </row>
    <row r="60" spans="1:26" ht="15.75" customHeight="1" x14ac:dyDescent="0.2">
      <c r="A60" s="21">
        <f>Kontoplan!B50</f>
        <v>7320</v>
      </c>
      <c r="B60" s="21" t="str">
        <f>Kontoplan!C50</f>
        <v>Markedsføring</v>
      </c>
      <c r="C60" s="22"/>
      <c r="D60" s="22"/>
      <c r="E60" s="31">
        <f t="shared" si="2"/>
        <v>0</v>
      </c>
      <c r="F60" s="22"/>
      <c r="G60" s="22"/>
      <c r="H60" s="22"/>
      <c r="I60" s="22"/>
      <c r="J60" s="22"/>
      <c r="K60" s="22"/>
      <c r="L60" s="22"/>
      <c r="M60" s="22"/>
      <c r="N60" s="22"/>
      <c r="O60" s="22"/>
      <c r="P60" s="22"/>
      <c r="Q60" s="22"/>
      <c r="R60" s="1"/>
      <c r="S60" s="39"/>
      <c r="T60" s="1"/>
      <c r="U60" s="1"/>
      <c r="V60" s="1"/>
      <c r="W60" s="1"/>
      <c r="X60" s="1"/>
      <c r="Y60" s="1"/>
      <c r="Z60" s="1"/>
    </row>
    <row r="61" spans="1:26" ht="15.75" customHeight="1" x14ac:dyDescent="0.2">
      <c r="A61" s="21">
        <f>Kontoplan!B51</f>
        <v>7350</v>
      </c>
      <c r="B61" s="21" t="str">
        <f>Kontoplan!C51</f>
        <v>Representasjon</v>
      </c>
      <c r="C61" s="22"/>
      <c r="D61" s="22"/>
      <c r="E61" s="31">
        <f t="shared" si="2"/>
        <v>0</v>
      </c>
      <c r="F61" s="22"/>
      <c r="G61" s="22"/>
      <c r="H61" s="22"/>
      <c r="I61" s="22"/>
      <c r="J61" s="22"/>
      <c r="K61" s="22"/>
      <c r="L61" s="22"/>
      <c r="M61" s="22"/>
      <c r="N61" s="22"/>
      <c r="O61" s="22"/>
      <c r="P61" s="22"/>
      <c r="Q61" s="22"/>
      <c r="R61" s="1"/>
      <c r="S61" s="39"/>
      <c r="T61" s="1"/>
      <c r="U61" s="1"/>
      <c r="V61" s="1"/>
      <c r="W61" s="1"/>
      <c r="X61" s="1"/>
      <c r="Y61" s="1"/>
      <c r="Z61" s="1"/>
    </row>
    <row r="62" spans="1:26" ht="15.75" customHeight="1" x14ac:dyDescent="0.2">
      <c r="A62" s="21">
        <f>Kontoplan!B52</f>
        <v>7401</v>
      </c>
      <c r="B62" s="21" t="str">
        <f>Kontoplan!C52</f>
        <v>Bot</v>
      </c>
      <c r="C62" s="22"/>
      <c r="D62" s="22"/>
      <c r="E62" s="31">
        <f t="shared" si="2"/>
        <v>0</v>
      </c>
      <c r="F62" s="22"/>
      <c r="G62" s="22"/>
      <c r="H62" s="22"/>
      <c r="I62" s="22"/>
      <c r="J62" s="22"/>
      <c r="K62" s="22"/>
      <c r="L62" s="22"/>
      <c r="M62" s="22"/>
      <c r="N62" s="22"/>
      <c r="O62" s="22"/>
      <c r="P62" s="22"/>
      <c r="Q62" s="22"/>
      <c r="R62" s="1"/>
      <c r="S62" s="39"/>
      <c r="T62" s="1"/>
      <c r="U62" s="1"/>
      <c r="V62" s="1"/>
      <c r="W62" s="1"/>
      <c r="X62" s="1"/>
      <c r="Y62" s="1"/>
      <c r="Z62" s="1"/>
    </row>
    <row r="63" spans="1:26" ht="15.75" customHeight="1" x14ac:dyDescent="0.2">
      <c r="A63" s="21">
        <f>Kontoplan!B53</f>
        <v>7410</v>
      </c>
      <c r="B63" s="21" t="str">
        <f>Kontoplan!C53</f>
        <v>Kontingent</v>
      </c>
      <c r="C63" s="22"/>
      <c r="D63" s="22"/>
      <c r="E63" s="31">
        <f t="shared" si="2"/>
        <v>3500</v>
      </c>
      <c r="F63" s="22">
        <v>3500</v>
      </c>
      <c r="G63" s="22"/>
      <c r="H63" s="22"/>
      <c r="I63" s="22"/>
      <c r="J63" s="22"/>
      <c r="K63" s="22"/>
      <c r="L63" s="22"/>
      <c r="M63" s="22"/>
      <c r="N63" s="22"/>
      <c r="O63" s="22"/>
      <c r="P63" s="22"/>
      <c r="Q63" s="22"/>
      <c r="R63" s="1"/>
      <c r="S63" s="39"/>
      <c r="T63" s="1"/>
      <c r="U63" s="1"/>
      <c r="V63" s="1"/>
      <c r="W63" s="1"/>
      <c r="X63" s="1"/>
      <c r="Y63" s="1"/>
      <c r="Z63" s="1"/>
    </row>
    <row r="64" spans="1:26" ht="15.75" customHeight="1" x14ac:dyDescent="0.2">
      <c r="A64" s="21">
        <f>Kontoplan!B54</f>
        <v>7430</v>
      </c>
      <c r="B64" s="21" t="str">
        <f>Kontoplan!C54</f>
        <v>Gave</v>
      </c>
      <c r="C64" s="22"/>
      <c r="D64" s="22"/>
      <c r="E64" s="31">
        <f t="shared" si="2"/>
        <v>0</v>
      </c>
      <c r="F64" s="22"/>
      <c r="G64" s="22"/>
      <c r="H64" s="22"/>
      <c r="I64" s="22"/>
      <c r="J64" s="22"/>
      <c r="K64" s="22"/>
      <c r="L64" s="22"/>
      <c r="M64" s="22"/>
      <c r="N64" s="22"/>
      <c r="O64" s="22"/>
      <c r="P64" s="22"/>
      <c r="Q64" s="22"/>
      <c r="R64" s="1"/>
      <c r="S64" s="39"/>
      <c r="T64" s="1"/>
      <c r="U64" s="1"/>
      <c r="V64" s="1"/>
      <c r="W64" s="1"/>
      <c r="X64" s="1"/>
      <c r="Y64" s="1"/>
      <c r="Z64" s="1"/>
    </row>
    <row r="65" spans="1:26" ht="15.75" customHeight="1" x14ac:dyDescent="0.2">
      <c r="A65" s="21">
        <f>Kontoplan!B55</f>
        <v>7500</v>
      </c>
      <c r="B65" s="21" t="str">
        <f>Kontoplan!C55</f>
        <v>Forsikringspremie</v>
      </c>
      <c r="C65" s="22"/>
      <c r="D65" s="22"/>
      <c r="E65" s="31">
        <f t="shared" si="2"/>
        <v>0</v>
      </c>
      <c r="F65" s="22"/>
      <c r="G65" s="22"/>
      <c r="H65" s="22"/>
      <c r="I65" s="22"/>
      <c r="J65" s="22"/>
      <c r="K65" s="22"/>
      <c r="L65" s="22"/>
      <c r="M65" s="22"/>
      <c r="N65" s="22"/>
      <c r="O65" s="22"/>
      <c r="P65" s="22"/>
      <c r="Q65" s="22"/>
      <c r="R65" s="1"/>
      <c r="S65" s="39"/>
      <c r="T65" s="1"/>
      <c r="U65" s="1"/>
      <c r="V65" s="1"/>
      <c r="W65" s="1"/>
      <c r="X65" s="1"/>
      <c r="Y65" s="1"/>
      <c r="Z65" s="1"/>
    </row>
    <row r="66" spans="1:26" ht="15.75" customHeight="1" x14ac:dyDescent="0.2">
      <c r="A66" s="21">
        <f>Kontoplan!B56</f>
        <v>7770</v>
      </c>
      <c r="B66" s="21" t="str">
        <f>Kontoplan!C56</f>
        <v>Bank og kortgebyr</v>
      </c>
      <c r="C66" s="22"/>
      <c r="D66" s="22"/>
      <c r="E66" s="31">
        <f t="shared" si="2"/>
        <v>0</v>
      </c>
      <c r="F66" s="22"/>
      <c r="G66" s="22"/>
      <c r="H66" s="22"/>
      <c r="I66" s="22"/>
      <c r="J66" s="22"/>
      <c r="K66" s="22"/>
      <c r="L66" s="22"/>
      <c r="M66" s="22"/>
      <c r="N66" s="22"/>
      <c r="O66" s="22"/>
      <c r="P66" s="22"/>
      <c r="Q66" s="22"/>
      <c r="R66" s="1"/>
      <c r="S66" s="39"/>
      <c r="T66" s="1"/>
      <c r="U66" s="1"/>
      <c r="V66" s="1"/>
      <c r="W66" s="1"/>
      <c r="X66" s="1"/>
      <c r="Y66" s="1"/>
      <c r="Z66" s="1"/>
    </row>
    <row r="67" spans="1:26" ht="15.75" customHeight="1" x14ac:dyDescent="0.2">
      <c r="A67" s="21">
        <f>Kontoplan!B57</f>
        <v>7791</v>
      </c>
      <c r="B67" s="21" t="str">
        <f>Kontoplan!C57</f>
        <v>Internstøtte grupper</v>
      </c>
      <c r="C67" s="22"/>
      <c r="D67" s="22"/>
      <c r="E67" s="31">
        <f t="shared" si="2"/>
        <v>0</v>
      </c>
      <c r="F67" s="22"/>
      <c r="G67" s="22"/>
      <c r="H67" s="22"/>
      <c r="I67" s="22"/>
      <c r="J67" s="22"/>
      <c r="K67" s="22"/>
      <c r="L67" s="22"/>
      <c r="M67" s="22"/>
      <c r="N67" s="22"/>
      <c r="O67" s="22"/>
      <c r="P67" s="22"/>
      <c r="Q67" s="22"/>
      <c r="R67" s="1"/>
      <c r="S67" s="39"/>
      <c r="T67" s="1"/>
      <c r="U67" s="1"/>
      <c r="V67" s="1"/>
      <c r="W67" s="1"/>
      <c r="X67" s="1"/>
      <c r="Y67" s="1"/>
      <c r="Z67" s="1"/>
    </row>
    <row r="68" spans="1:26" ht="15.75" customHeight="1" x14ac:dyDescent="0.2">
      <c r="A68" s="21">
        <f>Kontoplan!B58</f>
        <v>8050</v>
      </c>
      <c r="B68" s="21" t="str">
        <f>Kontoplan!C58</f>
        <v>Annen renteinntekt</v>
      </c>
      <c r="C68" s="22"/>
      <c r="D68" s="22"/>
      <c r="E68" s="31">
        <f t="shared" si="2"/>
        <v>0</v>
      </c>
      <c r="F68" s="22"/>
      <c r="G68" s="22"/>
      <c r="H68" s="22"/>
      <c r="I68" s="22"/>
      <c r="J68" s="22"/>
      <c r="K68" s="22"/>
      <c r="L68" s="22"/>
      <c r="M68" s="22"/>
      <c r="N68" s="22"/>
      <c r="O68" s="22"/>
      <c r="P68" s="22"/>
      <c r="Q68" s="22"/>
      <c r="R68" s="1"/>
      <c r="S68" s="39"/>
      <c r="T68" s="1"/>
      <c r="U68" s="1"/>
      <c r="V68" s="1"/>
      <c r="W68" s="1"/>
      <c r="X68" s="1"/>
      <c r="Y68" s="1"/>
      <c r="Z68" s="1"/>
    </row>
    <row r="69" spans="1:26" ht="15.75" customHeight="1" x14ac:dyDescent="0.2">
      <c r="A69" s="21">
        <f>Kontoplan!B59</f>
        <v>8150</v>
      </c>
      <c r="B69" s="21" t="str">
        <f>Kontoplan!C59</f>
        <v>Annen rentekostnad</v>
      </c>
      <c r="C69" s="22"/>
      <c r="D69" s="22"/>
      <c r="E69" s="31">
        <f t="shared" si="2"/>
        <v>0</v>
      </c>
      <c r="F69" s="22"/>
      <c r="G69" s="22"/>
      <c r="H69" s="22"/>
      <c r="I69" s="22"/>
      <c r="J69" s="22"/>
      <c r="K69" s="22"/>
      <c r="L69" s="22"/>
      <c r="M69" s="22"/>
      <c r="N69" s="22"/>
      <c r="O69" s="22"/>
      <c r="P69" s="22"/>
      <c r="Q69" s="22"/>
      <c r="R69" s="1"/>
      <c r="S69" s="39"/>
      <c r="T69" s="1"/>
      <c r="U69" s="1"/>
      <c r="V69" s="1"/>
      <c r="W69" s="1"/>
      <c r="X69" s="1"/>
      <c r="Y69" s="1"/>
      <c r="Z69" s="1"/>
    </row>
    <row r="70" spans="1:26" ht="15.75" customHeight="1" x14ac:dyDescent="0.2">
      <c r="A70" s="21">
        <f>Kontoplan!B60</f>
        <v>8170</v>
      </c>
      <c r="B70" s="21" t="str">
        <f>Kontoplan!C60</f>
        <v>Annen finanskostnad</v>
      </c>
      <c r="C70" s="22"/>
      <c r="D70" s="22"/>
      <c r="E70" s="31">
        <f t="shared" si="2"/>
        <v>0</v>
      </c>
      <c r="F70" s="22"/>
      <c r="G70" s="22"/>
      <c r="H70" s="22"/>
      <c r="I70" s="22"/>
      <c r="J70" s="22"/>
      <c r="K70" s="22"/>
      <c r="L70" s="22"/>
      <c r="M70" s="22"/>
      <c r="N70" s="22"/>
      <c r="O70" s="22"/>
      <c r="P70" s="22"/>
      <c r="Q70" s="22"/>
      <c r="R70" s="1"/>
      <c r="S70" s="39"/>
      <c r="T70" s="1"/>
      <c r="U70" s="1"/>
      <c r="V70" s="1"/>
      <c r="W70" s="1"/>
      <c r="X70" s="1"/>
      <c r="Y70" s="1"/>
      <c r="Z70" s="1"/>
    </row>
    <row r="71" spans="1:26" ht="15.75" customHeight="1" x14ac:dyDescent="0.2">
      <c r="A71" s="1"/>
      <c r="B71" s="1"/>
      <c r="C71" s="28"/>
      <c r="D71" s="28"/>
      <c r="E71" s="28"/>
      <c r="F71" s="28"/>
      <c r="G71" s="28"/>
      <c r="H71" s="28"/>
      <c r="I71" s="28"/>
      <c r="J71" s="28"/>
      <c r="K71" s="28"/>
      <c r="L71" s="28"/>
      <c r="M71" s="28"/>
      <c r="N71" s="28"/>
      <c r="O71" s="28"/>
      <c r="P71" s="28"/>
      <c r="Q71" s="28"/>
      <c r="R71" s="1"/>
      <c r="S71" s="1"/>
      <c r="T71" s="1"/>
      <c r="U71" s="1"/>
      <c r="V71" s="1"/>
      <c r="W71" s="1"/>
      <c r="X71" s="1"/>
      <c r="Y71" s="1"/>
      <c r="Z71" s="1"/>
    </row>
    <row r="72" spans="1:26" ht="15.75" customHeight="1" x14ac:dyDescent="0.2">
      <c r="A72" s="63" t="s">
        <v>172</v>
      </c>
      <c r="B72" s="61"/>
      <c r="C72" s="30">
        <f t="shared" ref="C72:Q72" si="3">SUM(C39:C71)</f>
        <v>0</v>
      </c>
      <c r="D72" s="30">
        <f t="shared" si="3"/>
        <v>0</v>
      </c>
      <c r="E72" s="31">
        <f t="shared" si="3"/>
        <v>175068</v>
      </c>
      <c r="F72" s="30">
        <f t="shared" si="3"/>
        <v>32347</v>
      </c>
      <c r="G72" s="30">
        <f t="shared" si="3"/>
        <v>67650</v>
      </c>
      <c r="H72" s="30">
        <f t="shared" si="3"/>
        <v>2000</v>
      </c>
      <c r="I72" s="30">
        <f t="shared" si="3"/>
        <v>1000</v>
      </c>
      <c r="J72" s="30">
        <f t="shared" si="3"/>
        <v>0</v>
      </c>
      <c r="K72" s="30">
        <f t="shared" si="3"/>
        <v>10500</v>
      </c>
      <c r="L72" s="30">
        <f t="shared" si="3"/>
        <v>0</v>
      </c>
      <c r="M72" s="30">
        <f t="shared" si="3"/>
        <v>46071</v>
      </c>
      <c r="N72" s="30">
        <f t="shared" si="3"/>
        <v>5000</v>
      </c>
      <c r="O72" s="30">
        <f t="shared" si="3"/>
        <v>3500</v>
      </c>
      <c r="P72" s="30">
        <f t="shared" si="3"/>
        <v>3500</v>
      </c>
      <c r="Q72" s="30">
        <f t="shared" si="3"/>
        <v>3500</v>
      </c>
      <c r="R72" s="1"/>
      <c r="S72" s="3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3" t="s">
        <v>173</v>
      </c>
      <c r="B74" s="61"/>
      <c r="C74" s="30">
        <f t="shared" ref="C74:Q74" si="4">C32+C72</f>
        <v>0</v>
      </c>
      <c r="D74" s="30">
        <f t="shared" si="4"/>
        <v>0</v>
      </c>
      <c r="E74" s="31">
        <f t="shared" si="4"/>
        <v>-8677</v>
      </c>
      <c r="F74" s="30">
        <f t="shared" si="4"/>
        <v>3000</v>
      </c>
      <c r="G74" s="30">
        <f t="shared" si="4"/>
        <v>27450</v>
      </c>
      <c r="H74" s="30">
        <f t="shared" si="4"/>
        <v>-25198</v>
      </c>
      <c r="I74" s="30">
        <f t="shared" si="4"/>
        <v>0</v>
      </c>
      <c r="J74" s="30">
        <f t="shared" si="4"/>
        <v>0</v>
      </c>
      <c r="K74" s="30">
        <f t="shared" si="4"/>
        <v>0</v>
      </c>
      <c r="L74" s="30">
        <f t="shared" si="4"/>
        <v>0</v>
      </c>
      <c r="M74" s="30">
        <f t="shared" si="4"/>
        <v>6071</v>
      </c>
      <c r="N74" s="30">
        <f t="shared" si="4"/>
        <v>1500</v>
      </c>
      <c r="O74" s="30">
        <f t="shared" si="4"/>
        <v>-21500</v>
      </c>
      <c r="P74" s="30">
        <f t="shared" si="4"/>
        <v>0</v>
      </c>
      <c r="Q74" s="30">
        <f t="shared" si="4"/>
        <v>0</v>
      </c>
      <c r="R74" s="1"/>
      <c r="S74" s="3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1000"/>
  <sheetViews>
    <sheetView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176</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6"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7" t="s">
        <v>126</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8" t="str">
        <f ca="1">MID(CELL("filename",A1),FIND("]",CELL("filename",A1))+1,255)</f>
        <v>Innebandy</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5" t="s">
        <v>161</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9" t="s">
        <v>162</v>
      </c>
      <c r="B12" s="19" t="s">
        <v>163</v>
      </c>
      <c r="C12" s="19" t="s">
        <v>164</v>
      </c>
      <c r="D12" s="19" t="s">
        <v>165</v>
      </c>
      <c r="E12" s="20" t="s">
        <v>166</v>
      </c>
      <c r="F12" s="19" t="s">
        <v>177</v>
      </c>
      <c r="G12" s="19" t="s">
        <v>178</v>
      </c>
      <c r="H12" s="19" t="s">
        <v>179</v>
      </c>
      <c r="I12" s="19" t="s">
        <v>180</v>
      </c>
      <c r="J12" s="19" t="s">
        <v>181</v>
      </c>
      <c r="K12" s="19" t="s">
        <v>182</v>
      </c>
      <c r="L12" s="19" t="s">
        <v>183</v>
      </c>
      <c r="M12" s="19" t="s">
        <v>184</v>
      </c>
      <c r="N12" s="19" t="s">
        <v>185</v>
      </c>
      <c r="O12" s="19" t="s">
        <v>186</v>
      </c>
      <c r="P12" s="19" t="s">
        <v>187</v>
      </c>
      <c r="Q12" s="19" t="s">
        <v>188</v>
      </c>
      <c r="R12" s="38"/>
      <c r="S12" s="19" t="s">
        <v>189</v>
      </c>
      <c r="T12" s="1"/>
      <c r="U12" s="1"/>
      <c r="V12" s="1"/>
      <c r="W12" s="1"/>
      <c r="X12" s="1"/>
      <c r="Y12" s="1"/>
      <c r="Z12" s="1"/>
    </row>
    <row r="13" spans="1:26" ht="15.75" customHeight="1" x14ac:dyDescent="0.2">
      <c r="A13" s="21">
        <f>Kontoplan!B11</f>
        <v>3000</v>
      </c>
      <c r="B13" s="21" t="str">
        <f>Kontoplan!C11</f>
        <v>Salgsinntekter, avgiftspliktig</v>
      </c>
      <c r="C13" s="22"/>
      <c r="D13" s="22"/>
      <c r="E13" s="31">
        <f t="shared" ref="E13:E30" si="0">SUM(F13:Q13)</f>
        <v>0</v>
      </c>
      <c r="F13" s="22"/>
      <c r="G13" s="22"/>
      <c r="H13" s="22"/>
      <c r="I13" s="22"/>
      <c r="J13" s="22"/>
      <c r="K13" s="22"/>
      <c r="L13" s="22"/>
      <c r="M13" s="22"/>
      <c r="N13" s="22"/>
      <c r="O13" s="22"/>
      <c r="P13" s="22"/>
      <c r="Q13" s="22"/>
      <c r="R13" s="1"/>
      <c r="S13" s="39"/>
      <c r="T13" s="1"/>
      <c r="U13" s="1"/>
      <c r="V13" s="1"/>
      <c r="W13" s="1"/>
      <c r="X13" s="1"/>
      <c r="Y13" s="1"/>
      <c r="Z13" s="1"/>
    </row>
    <row r="14" spans="1:26" ht="15.75" customHeight="1" x14ac:dyDescent="0.2">
      <c r="A14" s="21">
        <f>Kontoplan!B12</f>
        <v>3009</v>
      </c>
      <c r="B14" s="21" t="str">
        <f>Kontoplan!C12</f>
        <v>Sponsorinntekt</v>
      </c>
      <c r="C14" s="22"/>
      <c r="D14" s="22"/>
      <c r="E14" s="31">
        <f t="shared" si="0"/>
        <v>0</v>
      </c>
      <c r="F14" s="22"/>
      <c r="G14" s="22"/>
      <c r="H14" s="22"/>
      <c r="I14" s="22"/>
      <c r="J14" s="22"/>
      <c r="K14" s="22"/>
      <c r="L14" s="22"/>
      <c r="M14" s="22"/>
      <c r="N14" s="22"/>
      <c r="O14" s="22"/>
      <c r="P14" s="22"/>
      <c r="Q14" s="22"/>
      <c r="R14" s="1"/>
      <c r="S14" s="39"/>
      <c r="T14" s="1"/>
      <c r="U14" s="1"/>
      <c r="V14" s="1"/>
      <c r="W14" s="1"/>
      <c r="X14" s="1"/>
      <c r="Y14" s="1"/>
      <c r="Z14" s="1"/>
    </row>
    <row r="15" spans="1:26" ht="15.75" customHeight="1" x14ac:dyDescent="0.2">
      <c r="A15" s="21">
        <f>Kontoplan!B13</f>
        <v>3100</v>
      </c>
      <c r="B15" s="21" t="str">
        <f>Kontoplan!C13</f>
        <v>Salgsinntekter, avgiftsfri</v>
      </c>
      <c r="C15" s="22"/>
      <c r="D15" s="22"/>
      <c r="E15" s="31">
        <f t="shared" si="0"/>
        <v>-181700</v>
      </c>
      <c r="F15" s="22">
        <v>-2500</v>
      </c>
      <c r="G15" s="22">
        <v>-123500</v>
      </c>
      <c r="H15" s="22"/>
      <c r="I15" s="22">
        <v>-24100</v>
      </c>
      <c r="J15" s="22">
        <v>0</v>
      </c>
      <c r="K15" s="22">
        <v>0</v>
      </c>
      <c r="L15" s="22">
        <v>0</v>
      </c>
      <c r="M15" s="22">
        <v>0</v>
      </c>
      <c r="N15" s="22">
        <v>-5000</v>
      </c>
      <c r="O15" s="22"/>
      <c r="P15" s="22">
        <v>0</v>
      </c>
      <c r="Q15" s="22">
        <v>-26600</v>
      </c>
      <c r="R15" s="1"/>
      <c r="S15" s="39"/>
      <c r="T15" s="1"/>
      <c r="U15" s="1"/>
      <c r="V15" s="1"/>
      <c r="W15" s="1"/>
      <c r="X15" s="1"/>
      <c r="Y15" s="1"/>
      <c r="Z15" s="1"/>
    </row>
    <row r="16" spans="1:26" ht="15.75" customHeight="1" x14ac:dyDescent="0.2">
      <c r="A16" s="21">
        <f>Kontoplan!B14</f>
        <v>3101</v>
      </c>
      <c r="B16" s="21" t="str">
        <f>Kontoplan!C14</f>
        <v>Dugnad</v>
      </c>
      <c r="C16" s="22"/>
      <c r="D16" s="22"/>
      <c r="E16" s="31">
        <f t="shared" si="0"/>
        <v>0</v>
      </c>
      <c r="F16" s="22"/>
      <c r="G16" s="22"/>
      <c r="H16" s="22"/>
      <c r="I16" s="22"/>
      <c r="J16" s="22"/>
      <c r="K16" s="22"/>
      <c r="L16" s="22"/>
      <c r="M16" s="22"/>
      <c r="N16" s="22"/>
      <c r="O16" s="22"/>
      <c r="P16" s="22"/>
      <c r="Q16" s="22"/>
      <c r="R16" s="1"/>
      <c r="S16" s="39"/>
      <c r="T16" s="1"/>
      <c r="U16" s="1"/>
      <c r="V16" s="1"/>
      <c r="W16" s="1"/>
      <c r="X16" s="1"/>
      <c r="Y16" s="1"/>
      <c r="Z16" s="1"/>
    </row>
    <row r="17" spans="1:26" ht="15.75" customHeight="1" x14ac:dyDescent="0.2">
      <c r="A17" s="21">
        <f>Kontoplan!B15</f>
        <v>3410</v>
      </c>
      <c r="B17" s="21" t="str">
        <f>Kontoplan!C15</f>
        <v>Tilskudd fra Oslo Kommune</v>
      </c>
      <c r="C17" s="22"/>
      <c r="D17" s="22"/>
      <c r="E17" s="31">
        <f t="shared" si="0"/>
        <v>0</v>
      </c>
      <c r="F17" s="22"/>
      <c r="G17" s="22"/>
      <c r="H17" s="22"/>
      <c r="I17" s="22"/>
      <c r="J17" s="22"/>
      <c r="K17" s="22"/>
      <c r="L17" s="22"/>
      <c r="M17" s="22"/>
      <c r="N17" s="22"/>
      <c r="O17" s="22"/>
      <c r="P17" s="22"/>
      <c r="Q17" s="22"/>
      <c r="R17" s="1"/>
      <c r="S17" s="39"/>
      <c r="T17" s="1"/>
      <c r="U17" s="1"/>
      <c r="V17" s="1"/>
      <c r="W17" s="1"/>
      <c r="X17" s="1"/>
      <c r="Y17" s="1"/>
      <c r="Z17" s="1"/>
    </row>
    <row r="18" spans="1:26" ht="15.75" customHeight="1" x14ac:dyDescent="0.2">
      <c r="A18" s="21">
        <f>Kontoplan!B16</f>
        <v>3420</v>
      </c>
      <c r="B18" s="21" t="str">
        <f>Kontoplan!C16</f>
        <v>Momskompensasjon</v>
      </c>
      <c r="C18" s="22"/>
      <c r="D18" s="22"/>
      <c r="E18" s="31">
        <f t="shared" si="0"/>
        <v>0</v>
      </c>
      <c r="F18" s="22"/>
      <c r="G18" s="22"/>
      <c r="H18" s="22"/>
      <c r="I18" s="22"/>
      <c r="J18" s="22"/>
      <c r="K18" s="22"/>
      <c r="L18" s="22"/>
      <c r="M18" s="22"/>
      <c r="N18" s="22"/>
      <c r="O18" s="22"/>
      <c r="P18" s="22"/>
      <c r="Q18" s="22"/>
      <c r="R18" s="1"/>
      <c r="S18" s="39"/>
      <c r="T18" s="1"/>
      <c r="U18" s="1"/>
      <c r="V18" s="1"/>
      <c r="W18" s="1"/>
      <c r="X18" s="1"/>
      <c r="Y18" s="1"/>
      <c r="Z18" s="1"/>
    </row>
    <row r="19" spans="1:26" ht="15.75" customHeight="1" x14ac:dyDescent="0.2">
      <c r="A19" s="21">
        <f>Kontoplan!B17</f>
        <v>3430</v>
      </c>
      <c r="B19" s="21" t="str">
        <f>Kontoplan!C17</f>
        <v>Grasrotandelen Norsk Tipping</v>
      </c>
      <c r="C19" s="22"/>
      <c r="D19" s="22"/>
      <c r="E19" s="31">
        <f t="shared" si="0"/>
        <v>0</v>
      </c>
      <c r="F19" s="22"/>
      <c r="G19" s="22"/>
      <c r="H19" s="22"/>
      <c r="I19" s="22"/>
      <c r="J19" s="22"/>
      <c r="K19" s="22"/>
      <c r="L19" s="22"/>
      <c r="M19" s="22"/>
      <c r="N19" s="22"/>
      <c r="O19" s="22"/>
      <c r="P19" s="22"/>
      <c r="Q19" s="22"/>
      <c r="R19" s="1"/>
      <c r="S19" s="39"/>
      <c r="T19" s="1"/>
      <c r="U19" s="1"/>
      <c r="V19" s="1"/>
      <c r="W19" s="1"/>
      <c r="X19" s="1"/>
      <c r="Y19" s="1"/>
      <c r="Z19" s="1"/>
    </row>
    <row r="20" spans="1:26" ht="15.75" customHeight="1" x14ac:dyDescent="0.2">
      <c r="A20" s="21">
        <f>Kontoplan!B18</f>
        <v>3900</v>
      </c>
      <c r="B20" s="21" t="str">
        <f>Kontoplan!C18</f>
        <v>Annen driftsrelatert inntekt</v>
      </c>
      <c r="C20" s="22"/>
      <c r="D20" s="22"/>
      <c r="E20" s="31">
        <f t="shared" si="0"/>
        <v>0</v>
      </c>
      <c r="F20" s="22"/>
      <c r="G20" s="22"/>
      <c r="H20" s="22"/>
      <c r="I20" s="22"/>
      <c r="J20" s="22"/>
      <c r="K20" s="22"/>
      <c r="L20" s="22"/>
      <c r="M20" s="22"/>
      <c r="N20" s="22"/>
      <c r="O20" s="22"/>
      <c r="P20" s="22"/>
      <c r="Q20" s="22"/>
      <c r="R20" s="1"/>
      <c r="S20" s="39"/>
      <c r="T20" s="1"/>
      <c r="U20" s="1"/>
      <c r="V20" s="1"/>
      <c r="W20" s="1"/>
      <c r="X20" s="1"/>
      <c r="Y20" s="1"/>
      <c r="Z20" s="1"/>
    </row>
    <row r="21" spans="1:26" ht="15.75" customHeight="1" x14ac:dyDescent="0.2">
      <c r="A21" s="21">
        <f>Kontoplan!B19</f>
        <v>3901</v>
      </c>
      <c r="B21" s="21" t="str">
        <f>Kontoplan!C19</f>
        <v>Internstøtte BI Athletics</v>
      </c>
      <c r="C21" s="22"/>
      <c r="D21" s="22"/>
      <c r="E21" s="31">
        <f t="shared" si="0"/>
        <v>-24750</v>
      </c>
      <c r="F21" s="22">
        <v>-3750</v>
      </c>
      <c r="G21" s="22">
        <v>-14000</v>
      </c>
      <c r="H21" s="22">
        <v>-1500</v>
      </c>
      <c r="I21" s="22">
        <v>-4000</v>
      </c>
      <c r="J21" s="22"/>
      <c r="K21" s="22"/>
      <c r="L21" s="22">
        <v>0</v>
      </c>
      <c r="M21" s="22">
        <v>0</v>
      </c>
      <c r="N21" s="22">
        <v>-1500</v>
      </c>
      <c r="O21" s="22"/>
      <c r="P21" s="22"/>
      <c r="Q21" s="22"/>
      <c r="R21" s="1"/>
      <c r="S21" s="39"/>
      <c r="T21" s="1"/>
      <c r="U21" s="1"/>
      <c r="V21" s="1"/>
      <c r="W21" s="1"/>
      <c r="X21" s="1"/>
      <c r="Y21" s="1"/>
      <c r="Z21" s="1"/>
    </row>
    <row r="22" spans="1:26" ht="15.75" customHeight="1" x14ac:dyDescent="0.2">
      <c r="A22" s="21">
        <f>Kontoplan!B20</f>
        <v>3920</v>
      </c>
      <c r="B22" s="21" t="str">
        <f>Kontoplan!C20</f>
        <v>Medlemskontingent</v>
      </c>
      <c r="C22" s="22"/>
      <c r="D22" s="22"/>
      <c r="E22" s="31">
        <f t="shared" si="0"/>
        <v>0</v>
      </c>
      <c r="F22" s="22"/>
      <c r="G22" s="22"/>
      <c r="H22" s="22"/>
      <c r="I22" s="22"/>
      <c r="J22" s="22"/>
      <c r="K22" s="22"/>
      <c r="L22" s="22"/>
      <c r="M22" s="22"/>
      <c r="N22" s="22"/>
      <c r="O22" s="22"/>
      <c r="P22" s="22"/>
      <c r="Q22" s="22"/>
      <c r="R22" s="1"/>
      <c r="S22" s="39"/>
      <c r="T22" s="1"/>
      <c r="U22" s="1"/>
      <c r="V22" s="1"/>
      <c r="W22" s="1"/>
      <c r="X22" s="1"/>
      <c r="Y22" s="1"/>
      <c r="Z22" s="1"/>
    </row>
    <row r="23" spans="1:26" ht="15.75" customHeight="1" x14ac:dyDescent="0.2">
      <c r="A23" s="21">
        <f>Kontoplan!B21</f>
        <v>3921</v>
      </c>
      <c r="B23" s="21" t="str">
        <f>Kontoplan!C21</f>
        <v>Gruppeavgift</v>
      </c>
      <c r="C23" s="22"/>
      <c r="D23" s="22"/>
      <c r="E23" s="31">
        <f t="shared" si="0"/>
        <v>-26950</v>
      </c>
      <c r="F23" s="22">
        <v>-13200</v>
      </c>
      <c r="G23" s="22"/>
      <c r="H23" s="22"/>
      <c r="I23" s="22">
        <v>0</v>
      </c>
      <c r="J23" s="22">
        <v>0</v>
      </c>
      <c r="K23" s="22">
        <v>0</v>
      </c>
      <c r="L23" s="22">
        <v>0</v>
      </c>
      <c r="M23" s="22">
        <v>0</v>
      </c>
      <c r="N23" s="22">
        <v>-13750</v>
      </c>
      <c r="O23" s="22">
        <v>0</v>
      </c>
      <c r="P23" s="22">
        <v>0</v>
      </c>
      <c r="Q23" s="22">
        <v>0</v>
      </c>
      <c r="R23" s="1"/>
      <c r="S23" s="39"/>
      <c r="T23" s="1"/>
      <c r="U23" s="1"/>
      <c r="V23" s="1"/>
      <c r="W23" s="1"/>
      <c r="X23" s="1"/>
      <c r="Y23" s="1"/>
      <c r="Z23" s="1"/>
    </row>
    <row r="24" spans="1:26" ht="15.75" customHeight="1" x14ac:dyDescent="0.2">
      <c r="A24" s="21">
        <f>Kontoplan!B22</f>
        <v>3930</v>
      </c>
      <c r="B24" s="21" t="str">
        <f>Kontoplan!C22</f>
        <v>Treningsavgift</v>
      </c>
      <c r="C24" s="22"/>
      <c r="D24" s="22"/>
      <c r="E24" s="31">
        <f t="shared" si="0"/>
        <v>0</v>
      </c>
      <c r="F24" s="22"/>
      <c r="G24" s="22"/>
      <c r="H24" s="22"/>
      <c r="I24" s="22"/>
      <c r="J24" s="22"/>
      <c r="K24" s="22"/>
      <c r="L24" s="22"/>
      <c r="M24" s="22"/>
      <c r="N24" s="22"/>
      <c r="O24" s="22"/>
      <c r="P24" s="22"/>
      <c r="Q24" s="22"/>
      <c r="R24" s="1"/>
      <c r="S24" s="39"/>
      <c r="T24" s="1"/>
      <c r="U24" s="1"/>
      <c r="V24" s="1"/>
      <c r="W24" s="1"/>
      <c r="X24" s="1"/>
      <c r="Y24" s="1"/>
      <c r="Z24" s="1"/>
    </row>
    <row r="25" spans="1:26" ht="15.75" customHeight="1" x14ac:dyDescent="0.2">
      <c r="A25" s="21">
        <f>Kontoplan!B23</f>
        <v>3990</v>
      </c>
      <c r="B25" s="21" t="str">
        <f>Kontoplan!C23</f>
        <v>Kontingent fra BI-studenter</v>
      </c>
      <c r="C25" s="22"/>
      <c r="D25" s="22"/>
      <c r="E25" s="31">
        <f t="shared" si="0"/>
        <v>0</v>
      </c>
      <c r="F25" s="22"/>
      <c r="G25" s="22"/>
      <c r="H25" s="22"/>
      <c r="I25" s="22"/>
      <c r="J25" s="22"/>
      <c r="K25" s="22"/>
      <c r="L25" s="22"/>
      <c r="M25" s="22"/>
      <c r="N25" s="22"/>
      <c r="O25" s="22"/>
      <c r="P25" s="22"/>
      <c r="Q25" s="22"/>
      <c r="R25" s="1"/>
      <c r="S25" s="39"/>
      <c r="T25" s="1"/>
      <c r="U25" s="1"/>
      <c r="V25" s="1"/>
      <c r="W25" s="1"/>
      <c r="X25" s="1"/>
      <c r="Y25" s="1"/>
      <c r="Z25" s="1"/>
    </row>
    <row r="26" spans="1:26" ht="15.75" customHeight="1" x14ac:dyDescent="0.2">
      <c r="A26" s="21">
        <f>Kontoplan!B24</f>
        <v>3991</v>
      </c>
      <c r="B26" s="21" t="str">
        <f>Kontoplan!C24</f>
        <v>Støtte fra BISO</v>
      </c>
      <c r="C26" s="22"/>
      <c r="D26" s="22"/>
      <c r="E26" s="31">
        <f t="shared" si="0"/>
        <v>0</v>
      </c>
      <c r="F26" s="22"/>
      <c r="G26" s="22"/>
      <c r="H26" s="22"/>
      <c r="I26" s="22"/>
      <c r="J26" s="22"/>
      <c r="K26" s="22"/>
      <c r="L26" s="22"/>
      <c r="M26" s="22"/>
      <c r="N26" s="22"/>
      <c r="O26" s="22"/>
      <c r="P26" s="22"/>
      <c r="Q26" s="22"/>
      <c r="R26" s="1"/>
      <c r="S26" s="39"/>
      <c r="T26" s="1"/>
      <c r="U26" s="1"/>
      <c r="V26" s="1"/>
      <c r="W26" s="1"/>
      <c r="X26" s="1"/>
      <c r="Y26" s="1"/>
      <c r="Z26" s="1"/>
    </row>
    <row r="27" spans="1:26" ht="15.75" customHeight="1" x14ac:dyDescent="0.2">
      <c r="A27" s="21">
        <f>Kontoplan!B25</f>
        <v>3992</v>
      </c>
      <c r="B27" s="21" t="str">
        <f>Kontoplan!C25</f>
        <v>Støtte fra BI</v>
      </c>
      <c r="C27" s="22"/>
      <c r="D27" s="22"/>
      <c r="E27" s="31">
        <f t="shared" si="0"/>
        <v>0</v>
      </c>
      <c r="F27" s="22"/>
      <c r="G27" s="22"/>
      <c r="H27" s="22"/>
      <c r="I27" s="22"/>
      <c r="J27" s="22"/>
      <c r="K27" s="22"/>
      <c r="L27" s="22"/>
      <c r="M27" s="22"/>
      <c r="N27" s="22"/>
      <c r="O27" s="22"/>
      <c r="P27" s="22"/>
      <c r="Q27" s="22"/>
      <c r="R27" s="1"/>
      <c r="S27" s="39"/>
      <c r="T27" s="1"/>
      <c r="U27" s="1"/>
      <c r="V27" s="1"/>
      <c r="W27" s="1"/>
      <c r="X27" s="1"/>
      <c r="Y27" s="1"/>
      <c r="Z27" s="1"/>
    </row>
    <row r="28" spans="1:26" ht="15.75" customHeight="1" x14ac:dyDescent="0.2">
      <c r="A28" s="21">
        <f>Kontoplan!B26</f>
        <v>3993</v>
      </c>
      <c r="B28" s="21" t="str">
        <f>Kontoplan!C26</f>
        <v>Støtte fra Velferdstinget</v>
      </c>
      <c r="C28" s="22"/>
      <c r="D28" s="22"/>
      <c r="E28" s="31">
        <f t="shared" si="0"/>
        <v>0</v>
      </c>
      <c r="F28" s="22"/>
      <c r="G28" s="22"/>
      <c r="H28" s="22"/>
      <c r="I28" s="22"/>
      <c r="J28" s="22"/>
      <c r="K28" s="22"/>
      <c r="L28" s="22"/>
      <c r="M28" s="22"/>
      <c r="N28" s="22"/>
      <c r="O28" s="22"/>
      <c r="P28" s="22"/>
      <c r="Q28" s="22"/>
      <c r="R28" s="1"/>
      <c r="S28" s="39"/>
      <c r="T28" s="1"/>
      <c r="U28" s="1"/>
      <c r="V28" s="1"/>
      <c r="W28" s="1"/>
      <c r="X28" s="1"/>
      <c r="Y28" s="1"/>
      <c r="Z28" s="1"/>
    </row>
    <row r="29" spans="1:26" ht="15.75" customHeight="1" x14ac:dyDescent="0.2">
      <c r="A29" s="21">
        <f>Kontoplan!B27</f>
        <v>3994</v>
      </c>
      <c r="B29" s="21" t="str">
        <f>Kontoplan!C27</f>
        <v>Støtte fra NSI</v>
      </c>
      <c r="C29" s="22"/>
      <c r="D29" s="22"/>
      <c r="E29" s="31">
        <f t="shared" si="0"/>
        <v>0</v>
      </c>
      <c r="F29" s="22"/>
      <c r="G29" s="22"/>
      <c r="H29" s="22"/>
      <c r="I29" s="22"/>
      <c r="J29" s="22"/>
      <c r="K29" s="22"/>
      <c r="L29" s="22"/>
      <c r="M29" s="22"/>
      <c r="N29" s="22"/>
      <c r="O29" s="22"/>
      <c r="P29" s="22"/>
      <c r="Q29" s="22"/>
      <c r="R29" s="1"/>
      <c r="S29" s="39"/>
      <c r="T29" s="1"/>
      <c r="U29" s="1"/>
      <c r="V29" s="1"/>
      <c r="W29" s="1"/>
      <c r="X29" s="1"/>
      <c r="Y29" s="1"/>
      <c r="Z29" s="1"/>
    </row>
    <row r="30" spans="1:26" ht="15.75" customHeight="1" x14ac:dyDescent="0.2">
      <c r="A30" s="21">
        <f>Kontoplan!B28</f>
        <v>3995</v>
      </c>
      <c r="B30" s="21" t="str">
        <f>Kontoplan!C28</f>
        <v>Annen støtte</v>
      </c>
      <c r="C30" s="22"/>
      <c r="D30" s="22"/>
      <c r="E30" s="31">
        <f t="shared" si="0"/>
        <v>0</v>
      </c>
      <c r="F30" s="22"/>
      <c r="G30" s="22"/>
      <c r="H30" s="22"/>
      <c r="I30" s="22"/>
      <c r="J30" s="22"/>
      <c r="K30" s="22"/>
      <c r="L30" s="22"/>
      <c r="M30" s="22"/>
      <c r="N30" s="22"/>
      <c r="O30" s="22"/>
      <c r="P30" s="22"/>
      <c r="Q30" s="22"/>
      <c r="R30" s="1"/>
      <c r="S30" s="39"/>
      <c r="T30" s="1"/>
      <c r="U30" s="1"/>
      <c r="V30" s="1"/>
      <c r="W30" s="1"/>
      <c r="X30" s="1"/>
      <c r="Y30" s="1"/>
      <c r="Z30" s="1"/>
    </row>
    <row r="31" spans="1:26" ht="15.75" customHeight="1" x14ac:dyDescent="0.2">
      <c r="A31" s="1"/>
      <c r="B31" s="1"/>
      <c r="C31" s="28"/>
      <c r="D31" s="28"/>
      <c r="E31" s="28"/>
      <c r="F31" s="28"/>
      <c r="G31" s="28"/>
      <c r="H31" s="28"/>
      <c r="I31" s="28"/>
      <c r="J31" s="28"/>
      <c r="K31" s="28"/>
      <c r="L31" s="28"/>
      <c r="M31" s="28"/>
      <c r="N31" s="28"/>
      <c r="O31" s="28"/>
      <c r="P31" s="28"/>
      <c r="Q31" s="28"/>
      <c r="R31" s="1"/>
      <c r="S31" s="1"/>
      <c r="T31" s="1"/>
      <c r="U31" s="1"/>
      <c r="V31" s="1"/>
      <c r="W31" s="1"/>
      <c r="X31" s="1"/>
      <c r="Y31" s="1"/>
      <c r="Z31" s="1"/>
    </row>
    <row r="32" spans="1:26" ht="15.75" customHeight="1" x14ac:dyDescent="0.2">
      <c r="A32" s="63" t="s">
        <v>170</v>
      </c>
      <c r="B32" s="61"/>
      <c r="C32" s="30">
        <f t="shared" ref="C32:Q32" si="1">SUM(C13:C31)</f>
        <v>0</v>
      </c>
      <c r="D32" s="30">
        <f t="shared" si="1"/>
        <v>0</v>
      </c>
      <c r="E32" s="31">
        <f t="shared" si="1"/>
        <v>-233400</v>
      </c>
      <c r="F32" s="30">
        <f t="shared" si="1"/>
        <v>-19450</v>
      </c>
      <c r="G32" s="30">
        <f t="shared" si="1"/>
        <v>-137500</v>
      </c>
      <c r="H32" s="30">
        <f t="shared" si="1"/>
        <v>-1500</v>
      </c>
      <c r="I32" s="30">
        <f t="shared" si="1"/>
        <v>-28100</v>
      </c>
      <c r="J32" s="30">
        <f t="shared" si="1"/>
        <v>0</v>
      </c>
      <c r="K32" s="30">
        <f t="shared" si="1"/>
        <v>0</v>
      </c>
      <c r="L32" s="30">
        <f t="shared" si="1"/>
        <v>0</v>
      </c>
      <c r="M32" s="30">
        <f t="shared" si="1"/>
        <v>0</v>
      </c>
      <c r="N32" s="30">
        <f t="shared" si="1"/>
        <v>-20250</v>
      </c>
      <c r="O32" s="30">
        <f t="shared" si="1"/>
        <v>0</v>
      </c>
      <c r="P32" s="30">
        <f t="shared" si="1"/>
        <v>0</v>
      </c>
      <c r="Q32" s="30">
        <f t="shared" si="1"/>
        <v>-26600</v>
      </c>
      <c r="R32" s="1"/>
      <c r="S32" s="3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5" t="s">
        <v>171</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9" t="s">
        <v>162</v>
      </c>
      <c r="B38" s="19" t="s">
        <v>163</v>
      </c>
      <c r="C38" s="19" t="s">
        <v>164</v>
      </c>
      <c r="D38" s="19" t="s">
        <v>165</v>
      </c>
      <c r="E38" s="20" t="s">
        <v>166</v>
      </c>
      <c r="F38" s="19" t="s">
        <v>177</v>
      </c>
      <c r="G38" s="19" t="s">
        <v>178</v>
      </c>
      <c r="H38" s="19" t="s">
        <v>179</v>
      </c>
      <c r="I38" s="19" t="s">
        <v>180</v>
      </c>
      <c r="J38" s="19" t="s">
        <v>181</v>
      </c>
      <c r="K38" s="19" t="s">
        <v>182</v>
      </c>
      <c r="L38" s="19" t="s">
        <v>183</v>
      </c>
      <c r="M38" s="19" t="s">
        <v>184</v>
      </c>
      <c r="N38" s="19" t="s">
        <v>185</v>
      </c>
      <c r="O38" s="19" t="s">
        <v>186</v>
      </c>
      <c r="P38" s="19" t="s">
        <v>187</v>
      </c>
      <c r="Q38" s="19" t="s">
        <v>188</v>
      </c>
      <c r="R38" s="38"/>
      <c r="S38" s="19" t="s">
        <v>189</v>
      </c>
      <c r="T38" s="1"/>
      <c r="U38" s="1"/>
      <c r="V38" s="1"/>
      <c r="W38" s="1"/>
      <c r="X38" s="1"/>
      <c r="Y38" s="1"/>
      <c r="Z38" s="1"/>
    </row>
    <row r="39" spans="1:26" ht="15.75" customHeight="1" x14ac:dyDescent="0.2">
      <c r="A39" s="21">
        <f>Kontoplan!B29</f>
        <v>5910</v>
      </c>
      <c r="B39" s="21" t="str">
        <f>Kontoplan!C29</f>
        <v>Lunsjkort</v>
      </c>
      <c r="C39" s="22"/>
      <c r="D39" s="22"/>
      <c r="E39" s="31">
        <f t="shared" ref="E39:E70" si="2">SUM(F39:Q39)</f>
        <v>0</v>
      </c>
      <c r="F39" s="22"/>
      <c r="G39" s="22"/>
      <c r="H39" s="22"/>
      <c r="I39" s="22"/>
      <c r="J39" s="22"/>
      <c r="K39" s="22"/>
      <c r="L39" s="22"/>
      <c r="M39" s="22"/>
      <c r="N39" s="22"/>
      <c r="O39" s="22"/>
      <c r="P39" s="22"/>
      <c r="Q39" s="22"/>
      <c r="R39" s="1"/>
      <c r="S39" s="39"/>
      <c r="T39" s="1"/>
      <c r="U39" s="1"/>
      <c r="V39" s="1"/>
      <c r="W39" s="1"/>
      <c r="X39" s="1"/>
      <c r="Y39" s="1"/>
      <c r="Z39" s="1"/>
    </row>
    <row r="40" spans="1:26" ht="15.75" customHeight="1" x14ac:dyDescent="0.2">
      <c r="A40" s="21">
        <f>Kontoplan!B30</f>
        <v>5995</v>
      </c>
      <c r="B40" s="21" t="str">
        <f>Kontoplan!C30</f>
        <v>Styrekostnader</v>
      </c>
      <c r="C40" s="22"/>
      <c r="D40" s="22"/>
      <c r="E40" s="31">
        <f t="shared" si="2"/>
        <v>3500</v>
      </c>
      <c r="F40" s="22">
        <v>1000</v>
      </c>
      <c r="G40" s="22">
        <v>0</v>
      </c>
      <c r="H40" s="22">
        <v>1500</v>
      </c>
      <c r="I40" s="22">
        <v>0</v>
      </c>
      <c r="J40" s="22"/>
      <c r="K40" s="22">
        <v>0</v>
      </c>
      <c r="L40" s="22">
        <v>0</v>
      </c>
      <c r="M40" s="22">
        <v>0</v>
      </c>
      <c r="N40" s="22">
        <v>1000</v>
      </c>
      <c r="O40" s="22">
        <v>0</v>
      </c>
      <c r="P40" s="22">
        <v>0</v>
      </c>
      <c r="Q40" s="22">
        <v>0</v>
      </c>
      <c r="R40" s="1"/>
      <c r="S40" s="39"/>
      <c r="T40" s="1"/>
      <c r="U40" s="1"/>
      <c r="V40" s="1"/>
      <c r="W40" s="1"/>
      <c r="X40" s="1"/>
      <c r="Y40" s="1"/>
      <c r="Z40" s="1"/>
    </row>
    <row r="41" spans="1:26" ht="15.75" customHeight="1" x14ac:dyDescent="0.2">
      <c r="A41" s="21">
        <f>Kontoplan!B31</f>
        <v>6480</v>
      </c>
      <c r="B41" s="21" t="str">
        <f>Kontoplan!C31</f>
        <v>Leiekostnad idrett</v>
      </c>
      <c r="C41" s="22"/>
      <c r="D41" s="22"/>
      <c r="E41" s="31">
        <f t="shared" si="2"/>
        <v>0</v>
      </c>
      <c r="F41" s="22"/>
      <c r="G41" s="22"/>
      <c r="H41" s="22"/>
      <c r="I41" s="22">
        <v>0</v>
      </c>
      <c r="J41" s="22">
        <v>0</v>
      </c>
      <c r="K41" s="22">
        <v>0</v>
      </c>
      <c r="L41" s="22">
        <v>0</v>
      </c>
      <c r="M41" s="22">
        <v>0</v>
      </c>
      <c r="N41" s="22"/>
      <c r="O41" s="22">
        <v>0</v>
      </c>
      <c r="P41" s="22">
        <v>0</v>
      </c>
      <c r="Q41" s="22">
        <v>0</v>
      </c>
      <c r="R41" s="1"/>
      <c r="S41" s="39"/>
      <c r="T41" s="1"/>
      <c r="U41" s="1"/>
      <c r="V41" s="1"/>
      <c r="W41" s="1"/>
      <c r="X41" s="1"/>
      <c r="Y41" s="1"/>
      <c r="Z41" s="1"/>
    </row>
    <row r="42" spans="1:26" ht="15.75" customHeight="1" x14ac:dyDescent="0.2">
      <c r="A42" s="21">
        <f>Kontoplan!B32</f>
        <v>6490</v>
      </c>
      <c r="B42" s="21" t="str">
        <f>Kontoplan!C32</f>
        <v>Leiekostnad annen</v>
      </c>
      <c r="C42" s="22"/>
      <c r="D42" s="22"/>
      <c r="E42" s="31">
        <f t="shared" si="2"/>
        <v>24100</v>
      </c>
      <c r="F42" s="22">
        <v>0</v>
      </c>
      <c r="G42" s="22">
        <v>0</v>
      </c>
      <c r="H42" s="22"/>
      <c r="I42" s="22">
        <v>24100</v>
      </c>
      <c r="J42" s="22">
        <v>0</v>
      </c>
      <c r="K42" s="22">
        <v>0</v>
      </c>
      <c r="L42" s="22">
        <v>0</v>
      </c>
      <c r="M42" s="22">
        <v>0</v>
      </c>
      <c r="N42" s="22">
        <v>0</v>
      </c>
      <c r="O42" s="22"/>
      <c r="P42" s="22">
        <v>0</v>
      </c>
      <c r="Q42" s="22">
        <v>0</v>
      </c>
      <c r="R42" s="1"/>
      <c r="S42" s="39"/>
      <c r="T42" s="1"/>
      <c r="U42" s="1"/>
      <c r="V42" s="1"/>
      <c r="W42" s="1"/>
      <c r="X42" s="1"/>
      <c r="Y42" s="1"/>
      <c r="Z42" s="1"/>
    </row>
    <row r="43" spans="1:26" ht="15.75" customHeight="1" x14ac:dyDescent="0.2">
      <c r="A43" s="21">
        <f>Kontoplan!B33</f>
        <v>6540</v>
      </c>
      <c r="B43" s="21" t="str">
        <f>Kontoplan!C33</f>
        <v>Idrettsutstyr</v>
      </c>
      <c r="C43" s="22"/>
      <c r="D43" s="22"/>
      <c r="E43" s="31">
        <f t="shared" si="2"/>
        <v>13000</v>
      </c>
      <c r="F43" s="22">
        <v>10000</v>
      </c>
      <c r="G43" s="22"/>
      <c r="H43" s="22"/>
      <c r="I43" s="22"/>
      <c r="J43" s="22"/>
      <c r="K43" s="22"/>
      <c r="L43" s="22"/>
      <c r="M43" s="22"/>
      <c r="N43" s="22">
        <v>3000</v>
      </c>
      <c r="O43" s="22"/>
      <c r="P43" s="22"/>
      <c r="Q43" s="22"/>
      <c r="R43" s="1"/>
      <c r="S43" s="39"/>
      <c r="T43" s="1"/>
      <c r="U43" s="1"/>
      <c r="V43" s="1"/>
      <c r="W43" s="1"/>
      <c r="X43" s="1"/>
      <c r="Y43" s="1"/>
      <c r="Z43" s="1"/>
    </row>
    <row r="44" spans="1:26" ht="15.75" customHeight="1" x14ac:dyDescent="0.2">
      <c r="A44" s="21">
        <f>Kontoplan!B34</f>
        <v>6550</v>
      </c>
      <c r="B44" s="21" t="str">
        <f>Kontoplan!C34</f>
        <v>Driftsmateriale</v>
      </c>
      <c r="C44" s="22"/>
      <c r="D44" s="22"/>
      <c r="E44" s="31">
        <f t="shared" si="2"/>
        <v>0</v>
      </c>
      <c r="F44" s="22"/>
      <c r="G44" s="22"/>
      <c r="H44" s="22"/>
      <c r="I44" s="22"/>
      <c r="J44" s="22"/>
      <c r="K44" s="22"/>
      <c r="L44" s="22"/>
      <c r="M44" s="22"/>
      <c r="N44" s="22"/>
      <c r="O44" s="22"/>
      <c r="P44" s="22"/>
      <c r="Q44" s="22"/>
      <c r="R44" s="1"/>
      <c r="S44" s="39"/>
      <c r="T44" s="1"/>
      <c r="U44" s="1"/>
      <c r="V44" s="1"/>
      <c r="W44" s="1"/>
      <c r="X44" s="1"/>
      <c r="Y44" s="1"/>
      <c r="Z44" s="1"/>
    </row>
    <row r="45" spans="1:26" ht="15.75" customHeight="1" x14ac:dyDescent="0.2">
      <c r="A45" s="21">
        <f>Kontoplan!B35</f>
        <v>6555</v>
      </c>
      <c r="B45" s="21" t="str">
        <f>Kontoplan!C35</f>
        <v>Andre driftskostnader</v>
      </c>
      <c r="C45" s="22"/>
      <c r="D45" s="22"/>
      <c r="E45" s="31">
        <f t="shared" si="2"/>
        <v>3000</v>
      </c>
      <c r="F45" s="22"/>
      <c r="G45" s="22">
        <v>0</v>
      </c>
      <c r="H45" s="22">
        <v>0</v>
      </c>
      <c r="I45" s="22">
        <v>0</v>
      </c>
      <c r="J45" s="22">
        <v>0</v>
      </c>
      <c r="K45" s="22">
        <v>0</v>
      </c>
      <c r="L45" s="22">
        <v>0</v>
      </c>
      <c r="M45" s="22">
        <v>0</v>
      </c>
      <c r="N45" s="22">
        <v>3000</v>
      </c>
      <c r="O45" s="22">
        <v>0</v>
      </c>
      <c r="P45" s="22">
        <v>0</v>
      </c>
      <c r="Q45" s="22">
        <v>0</v>
      </c>
      <c r="R45" s="1"/>
      <c r="S45" s="39"/>
      <c r="T45" s="1"/>
      <c r="U45" s="1"/>
      <c r="V45" s="1"/>
      <c r="W45" s="1"/>
      <c r="X45" s="1"/>
      <c r="Y45" s="1"/>
      <c r="Z45" s="1"/>
    </row>
    <row r="46" spans="1:26" ht="15.75" customHeight="1" x14ac:dyDescent="0.2">
      <c r="A46" s="21">
        <f>Kontoplan!B36</f>
        <v>6571</v>
      </c>
      <c r="B46" s="21" t="str">
        <f>Kontoplan!C36</f>
        <v>Drakter</v>
      </c>
      <c r="C46" s="22"/>
      <c r="D46" s="22"/>
      <c r="E46" s="31">
        <f t="shared" si="2"/>
        <v>15000</v>
      </c>
      <c r="F46" s="22">
        <v>5000</v>
      </c>
      <c r="G46" s="22"/>
      <c r="H46" s="22"/>
      <c r="I46" s="22"/>
      <c r="J46" s="22"/>
      <c r="K46" s="22"/>
      <c r="L46" s="22"/>
      <c r="M46" s="22"/>
      <c r="N46" s="22">
        <v>10000</v>
      </c>
      <c r="O46" s="22"/>
      <c r="P46" s="22"/>
      <c r="Q46" s="22"/>
      <c r="R46" s="1"/>
      <c r="S46" s="39"/>
      <c r="T46" s="1"/>
      <c r="U46" s="1"/>
      <c r="V46" s="1"/>
      <c r="W46" s="1"/>
      <c r="X46" s="1"/>
      <c r="Y46" s="1"/>
      <c r="Z46" s="1"/>
    </row>
    <row r="47" spans="1:26" ht="15.75" customHeight="1" x14ac:dyDescent="0.2">
      <c r="A47" s="21">
        <f>Kontoplan!B37</f>
        <v>6572</v>
      </c>
      <c r="B47" s="21" t="str">
        <f>Kontoplan!C37</f>
        <v>Annet klær</v>
      </c>
      <c r="C47" s="22"/>
      <c r="D47" s="22"/>
      <c r="E47" s="31">
        <f t="shared" si="2"/>
        <v>0</v>
      </c>
      <c r="F47" s="22"/>
      <c r="G47" s="22"/>
      <c r="H47" s="22"/>
      <c r="I47" s="22"/>
      <c r="J47" s="22"/>
      <c r="K47" s="22"/>
      <c r="L47" s="22"/>
      <c r="M47" s="22"/>
      <c r="N47" s="22"/>
      <c r="O47" s="22"/>
      <c r="P47" s="22"/>
      <c r="Q47" s="22"/>
      <c r="R47" s="1"/>
      <c r="S47" s="39"/>
      <c r="T47" s="1"/>
      <c r="U47" s="1"/>
      <c r="V47" s="1"/>
      <c r="W47" s="1"/>
      <c r="X47" s="1"/>
      <c r="Y47" s="1"/>
      <c r="Z47" s="1"/>
    </row>
    <row r="48" spans="1:26" ht="15.75" customHeight="1" x14ac:dyDescent="0.2">
      <c r="A48" s="21">
        <f>Kontoplan!B38</f>
        <v>6620</v>
      </c>
      <c r="B48" s="21" t="str">
        <f>Kontoplan!C38</f>
        <v>Reparasjon og vedlikehold</v>
      </c>
      <c r="C48" s="22"/>
      <c r="D48" s="22"/>
      <c r="E48" s="31">
        <f t="shared" si="2"/>
        <v>0</v>
      </c>
      <c r="F48" s="22"/>
      <c r="G48" s="22"/>
      <c r="H48" s="22"/>
      <c r="I48" s="22"/>
      <c r="J48" s="22"/>
      <c r="K48" s="22"/>
      <c r="L48" s="22"/>
      <c r="M48" s="22"/>
      <c r="N48" s="22"/>
      <c r="O48" s="22"/>
      <c r="P48" s="22"/>
      <c r="Q48" s="22"/>
      <c r="R48" s="1"/>
      <c r="S48" s="39"/>
      <c r="T48" s="1"/>
      <c r="U48" s="1"/>
      <c r="V48" s="1"/>
      <c r="W48" s="1"/>
      <c r="X48" s="1"/>
      <c r="Y48" s="1"/>
      <c r="Z48" s="1"/>
    </row>
    <row r="49" spans="1:26" ht="15.75" customHeight="1" x14ac:dyDescent="0.2">
      <c r="A49" s="21">
        <f>Kontoplan!B39</f>
        <v>6705</v>
      </c>
      <c r="B49" s="21" t="str">
        <f>Kontoplan!C39</f>
        <v>Regnskapshonorar</v>
      </c>
      <c r="C49" s="22"/>
      <c r="D49" s="22"/>
      <c r="E49" s="31">
        <f t="shared" si="2"/>
        <v>0</v>
      </c>
      <c r="F49" s="22"/>
      <c r="G49" s="22"/>
      <c r="H49" s="22"/>
      <c r="I49" s="22"/>
      <c r="J49" s="22"/>
      <c r="K49" s="22"/>
      <c r="L49" s="22"/>
      <c r="M49" s="22"/>
      <c r="N49" s="22"/>
      <c r="O49" s="22"/>
      <c r="P49" s="22"/>
      <c r="Q49" s="22"/>
      <c r="R49" s="1"/>
      <c r="S49" s="39"/>
      <c r="T49" s="1"/>
      <c r="U49" s="1"/>
      <c r="V49" s="1"/>
      <c r="W49" s="1"/>
      <c r="X49" s="1"/>
      <c r="Y49" s="1"/>
      <c r="Z49" s="1"/>
    </row>
    <row r="50" spans="1:26" ht="15.75" customHeight="1" x14ac:dyDescent="0.2">
      <c r="A50" s="21">
        <f>Kontoplan!B40</f>
        <v>6710</v>
      </c>
      <c r="B50" s="21" t="str">
        <f>Kontoplan!C40</f>
        <v>Dommerhonorar</v>
      </c>
      <c r="C50" s="22"/>
      <c r="D50" s="22"/>
      <c r="E50" s="31">
        <f t="shared" si="2"/>
        <v>8500</v>
      </c>
      <c r="F50" s="22">
        <v>0</v>
      </c>
      <c r="G50" s="22">
        <v>2500</v>
      </c>
      <c r="H50" s="22">
        <v>1000</v>
      </c>
      <c r="I50" s="22">
        <v>0</v>
      </c>
      <c r="J50" s="22">
        <v>0</v>
      </c>
      <c r="K50" s="22">
        <v>0</v>
      </c>
      <c r="L50" s="22">
        <v>0</v>
      </c>
      <c r="M50" s="22">
        <v>0</v>
      </c>
      <c r="N50" s="22">
        <v>5000</v>
      </c>
      <c r="O50" s="22">
        <v>0</v>
      </c>
      <c r="P50" s="22">
        <v>0</v>
      </c>
      <c r="Q50" s="22">
        <v>0</v>
      </c>
      <c r="R50" s="1"/>
      <c r="S50" s="39"/>
      <c r="T50" s="1"/>
      <c r="U50" s="1"/>
      <c r="V50" s="1"/>
      <c r="W50" s="1"/>
      <c r="X50" s="1"/>
      <c r="Y50" s="1"/>
      <c r="Z50" s="1"/>
    </row>
    <row r="51" spans="1:26" ht="15.75" customHeight="1" x14ac:dyDescent="0.2">
      <c r="A51" s="21">
        <f>Kontoplan!B41</f>
        <v>6711</v>
      </c>
      <c r="B51" s="21" t="str">
        <f>Kontoplan!C41</f>
        <v>Trenerhonorar</v>
      </c>
      <c r="C51" s="22"/>
      <c r="D51" s="22"/>
      <c r="E51" s="31">
        <f t="shared" si="2"/>
        <v>0</v>
      </c>
      <c r="F51" s="22"/>
      <c r="G51" s="22"/>
      <c r="H51" s="22"/>
      <c r="I51" s="22"/>
      <c r="J51" s="22"/>
      <c r="K51" s="22"/>
      <c r="L51" s="22"/>
      <c r="M51" s="22"/>
      <c r="N51" s="22"/>
      <c r="O51" s="22"/>
      <c r="P51" s="22"/>
      <c r="Q51" s="22"/>
      <c r="R51" s="1"/>
      <c r="S51" s="39"/>
      <c r="T51" s="1"/>
      <c r="U51" s="1"/>
      <c r="V51" s="1"/>
      <c r="W51" s="1"/>
      <c r="X51" s="1"/>
      <c r="Y51" s="1"/>
      <c r="Z51" s="1"/>
    </row>
    <row r="52" spans="1:26" ht="15.75" customHeight="1" x14ac:dyDescent="0.2">
      <c r="A52" s="21">
        <f>Kontoplan!B42</f>
        <v>6800</v>
      </c>
      <c r="B52" s="21" t="str">
        <f>Kontoplan!C42</f>
        <v>Kontorrekvisita</v>
      </c>
      <c r="C52" s="22"/>
      <c r="D52" s="22"/>
      <c r="E52" s="31">
        <f t="shared" si="2"/>
        <v>0</v>
      </c>
      <c r="F52" s="22"/>
      <c r="G52" s="22"/>
      <c r="H52" s="22"/>
      <c r="I52" s="22"/>
      <c r="J52" s="22"/>
      <c r="K52" s="22"/>
      <c r="L52" s="22"/>
      <c r="M52" s="22"/>
      <c r="N52" s="22"/>
      <c r="O52" s="22"/>
      <c r="P52" s="22"/>
      <c r="Q52" s="22"/>
      <c r="R52" s="1"/>
      <c r="S52" s="39"/>
      <c r="T52" s="1"/>
      <c r="U52" s="1"/>
      <c r="V52" s="1"/>
      <c r="W52" s="1"/>
      <c r="X52" s="1"/>
      <c r="Y52" s="1"/>
      <c r="Z52" s="1"/>
    </row>
    <row r="53" spans="1:26" ht="15.75" customHeight="1" x14ac:dyDescent="0.2">
      <c r="A53" s="21">
        <f>Kontoplan!B43</f>
        <v>6810</v>
      </c>
      <c r="B53" s="21" t="str">
        <f>Kontoplan!C43</f>
        <v>Datakostnad</v>
      </c>
      <c r="C53" s="22"/>
      <c r="D53" s="22"/>
      <c r="E53" s="31">
        <f t="shared" si="2"/>
        <v>0</v>
      </c>
      <c r="F53" s="22"/>
      <c r="G53" s="22"/>
      <c r="H53" s="22"/>
      <c r="I53" s="22"/>
      <c r="J53" s="22"/>
      <c r="K53" s="22"/>
      <c r="L53" s="22"/>
      <c r="M53" s="22"/>
      <c r="N53" s="22"/>
      <c r="O53" s="22"/>
      <c r="P53" s="22"/>
      <c r="Q53" s="22"/>
      <c r="R53" s="1"/>
      <c r="S53" s="39"/>
      <c r="T53" s="1"/>
      <c r="U53" s="1"/>
      <c r="V53" s="1"/>
      <c r="W53" s="1"/>
      <c r="X53" s="1"/>
      <c r="Y53" s="1"/>
      <c r="Z53" s="1"/>
    </row>
    <row r="54" spans="1:26" ht="15.75" customHeight="1" x14ac:dyDescent="0.2">
      <c r="A54" s="21">
        <f>Kontoplan!B44</f>
        <v>6860</v>
      </c>
      <c r="B54" s="21" t="str">
        <f>Kontoplan!C44</f>
        <v>Møte, kurs, oppdatering o.l</v>
      </c>
      <c r="C54" s="22"/>
      <c r="D54" s="22"/>
      <c r="E54" s="31">
        <f t="shared" si="2"/>
        <v>0</v>
      </c>
      <c r="F54" s="22"/>
      <c r="G54" s="22"/>
      <c r="H54" s="22"/>
      <c r="I54" s="22"/>
      <c r="J54" s="22"/>
      <c r="K54" s="22"/>
      <c r="L54" s="22"/>
      <c r="M54" s="22"/>
      <c r="N54" s="22"/>
      <c r="O54" s="22"/>
      <c r="P54" s="22"/>
      <c r="Q54" s="22"/>
      <c r="R54" s="1"/>
      <c r="S54" s="39"/>
      <c r="T54" s="1"/>
      <c r="U54" s="1"/>
      <c r="V54" s="1"/>
      <c r="W54" s="1"/>
      <c r="X54" s="1"/>
      <c r="Y54" s="1"/>
      <c r="Z54" s="1"/>
    </row>
    <row r="55" spans="1:26" ht="15.75" customHeight="1" x14ac:dyDescent="0.2">
      <c r="A55" s="21">
        <f>Kontoplan!B45</f>
        <v>6900</v>
      </c>
      <c r="B55" s="21" t="str">
        <f>Kontoplan!C45</f>
        <v>Mobil</v>
      </c>
      <c r="C55" s="22"/>
      <c r="D55" s="22"/>
      <c r="E55" s="31">
        <f t="shared" si="2"/>
        <v>0</v>
      </c>
      <c r="F55" s="22"/>
      <c r="G55" s="22"/>
      <c r="H55" s="22"/>
      <c r="I55" s="22"/>
      <c r="J55" s="22"/>
      <c r="K55" s="22"/>
      <c r="L55" s="22"/>
      <c r="M55" s="22"/>
      <c r="N55" s="22"/>
      <c r="O55" s="22"/>
      <c r="P55" s="22"/>
      <c r="Q55" s="22"/>
      <c r="R55" s="1"/>
      <c r="S55" s="39"/>
      <c r="T55" s="1"/>
      <c r="U55" s="1"/>
      <c r="V55" s="1"/>
      <c r="W55" s="1"/>
      <c r="X55" s="1"/>
      <c r="Y55" s="1"/>
      <c r="Z55" s="1"/>
    </row>
    <row r="56" spans="1:26" ht="15.75" customHeight="1" x14ac:dyDescent="0.2">
      <c r="A56" s="21">
        <f>Kontoplan!B46</f>
        <v>7140</v>
      </c>
      <c r="B56" s="21" t="str">
        <f>Kontoplan!C46</f>
        <v>Reisekostnad idrett</v>
      </c>
      <c r="C56" s="22"/>
      <c r="D56" s="22"/>
      <c r="E56" s="31">
        <f t="shared" si="2"/>
        <v>0</v>
      </c>
      <c r="F56" s="22"/>
      <c r="G56" s="22"/>
      <c r="H56" s="22"/>
      <c r="I56" s="22"/>
      <c r="J56" s="22"/>
      <c r="K56" s="22"/>
      <c r="L56" s="22"/>
      <c r="M56" s="22"/>
      <c r="N56" s="22"/>
      <c r="O56" s="22"/>
      <c r="P56" s="22"/>
      <c r="Q56" s="22"/>
      <c r="R56" s="1"/>
      <c r="S56" s="39"/>
      <c r="T56" s="1"/>
      <c r="U56" s="1"/>
      <c r="V56" s="1"/>
      <c r="W56" s="1"/>
      <c r="X56" s="1"/>
      <c r="Y56" s="1"/>
      <c r="Z56" s="1"/>
    </row>
    <row r="57" spans="1:26" ht="15.75" customHeight="1" x14ac:dyDescent="0.2">
      <c r="A57" s="21">
        <f>Kontoplan!B47</f>
        <v>7141</v>
      </c>
      <c r="B57" s="21" t="str">
        <f>Kontoplan!C47</f>
        <v>Reisekostnad annet</v>
      </c>
      <c r="C57" s="22"/>
      <c r="D57" s="22"/>
      <c r="E57" s="31">
        <f t="shared" si="2"/>
        <v>0</v>
      </c>
      <c r="F57" s="22"/>
      <c r="G57" s="22"/>
      <c r="H57" s="22"/>
      <c r="I57" s="22"/>
      <c r="J57" s="22"/>
      <c r="K57" s="22"/>
      <c r="L57" s="22"/>
      <c r="M57" s="22"/>
      <c r="N57" s="22"/>
      <c r="O57" s="22"/>
      <c r="P57" s="22"/>
      <c r="Q57" s="22"/>
      <c r="R57" s="1"/>
      <c r="S57" s="39"/>
      <c r="T57" s="1"/>
      <c r="U57" s="1"/>
      <c r="V57" s="1"/>
      <c r="W57" s="1"/>
      <c r="X57" s="1"/>
      <c r="Y57" s="1"/>
      <c r="Z57" s="1"/>
    </row>
    <row r="58" spans="1:26" ht="15.75" customHeight="1" x14ac:dyDescent="0.2">
      <c r="A58" s="21">
        <f>Kontoplan!B48</f>
        <v>7310</v>
      </c>
      <c r="B58" s="21" t="str">
        <f>Kontoplan!C48</f>
        <v>Arrangement, idrett</v>
      </c>
      <c r="C58" s="22"/>
      <c r="D58" s="22"/>
      <c r="E58" s="31">
        <f t="shared" si="2"/>
        <v>135000</v>
      </c>
      <c r="F58" s="22">
        <v>0</v>
      </c>
      <c r="G58" s="22">
        <v>135000</v>
      </c>
      <c r="H58" s="22">
        <v>0</v>
      </c>
      <c r="I58" s="22">
        <v>0</v>
      </c>
      <c r="J58" s="22">
        <v>0</v>
      </c>
      <c r="K58" s="22"/>
      <c r="L58" s="22">
        <v>0</v>
      </c>
      <c r="M58" s="22">
        <v>0</v>
      </c>
      <c r="N58" s="22">
        <v>0</v>
      </c>
      <c r="O58" s="22">
        <v>0</v>
      </c>
      <c r="P58" s="22">
        <v>0</v>
      </c>
      <c r="Q58" s="22">
        <v>0</v>
      </c>
      <c r="R58" s="1"/>
      <c r="S58" s="39"/>
      <c r="T58" s="1"/>
      <c r="U58" s="1"/>
      <c r="V58" s="1"/>
      <c r="W58" s="1"/>
      <c r="X58" s="1"/>
      <c r="Y58" s="1"/>
      <c r="Z58" s="1"/>
    </row>
    <row r="59" spans="1:26" ht="15.75" customHeight="1" x14ac:dyDescent="0.2">
      <c r="A59" s="21">
        <f>Kontoplan!B49</f>
        <v>7315</v>
      </c>
      <c r="B59" s="21" t="str">
        <f>Kontoplan!C49</f>
        <v>Arrangement, ikke idrett</v>
      </c>
      <c r="C59" s="22"/>
      <c r="D59" s="22"/>
      <c r="E59" s="31">
        <f t="shared" si="2"/>
        <v>31300</v>
      </c>
      <c r="F59" s="22"/>
      <c r="G59" s="22">
        <v>0</v>
      </c>
      <c r="H59" s="22"/>
      <c r="I59" s="22">
        <v>4000</v>
      </c>
      <c r="J59" s="22"/>
      <c r="K59" s="22">
        <v>700</v>
      </c>
      <c r="L59" s="22"/>
      <c r="M59" s="22">
        <v>0</v>
      </c>
      <c r="N59" s="22"/>
      <c r="O59" s="22"/>
      <c r="P59" s="22"/>
      <c r="Q59" s="22">
        <v>26600</v>
      </c>
      <c r="R59" s="1"/>
      <c r="S59" s="39"/>
      <c r="T59" s="1"/>
      <c r="U59" s="1"/>
      <c r="V59" s="1"/>
      <c r="W59" s="1"/>
      <c r="X59" s="1"/>
      <c r="Y59" s="1"/>
      <c r="Z59" s="1"/>
    </row>
    <row r="60" spans="1:26" ht="15.75" customHeight="1" x14ac:dyDescent="0.2">
      <c r="A60" s="21">
        <f>Kontoplan!B50</f>
        <v>7320</v>
      </c>
      <c r="B60" s="21" t="str">
        <f>Kontoplan!C50</f>
        <v>Markedsføring</v>
      </c>
      <c r="C60" s="22"/>
      <c r="D60" s="22"/>
      <c r="E60" s="31">
        <f t="shared" si="2"/>
        <v>0</v>
      </c>
      <c r="F60" s="22"/>
      <c r="G60" s="22"/>
      <c r="H60" s="22"/>
      <c r="I60" s="22"/>
      <c r="J60" s="22"/>
      <c r="K60" s="22"/>
      <c r="L60" s="22"/>
      <c r="M60" s="22"/>
      <c r="N60" s="22"/>
      <c r="O60" s="22"/>
      <c r="P60" s="22"/>
      <c r="Q60" s="22"/>
      <c r="R60" s="1"/>
      <c r="S60" s="39"/>
      <c r="T60" s="1"/>
      <c r="U60" s="1"/>
      <c r="V60" s="1"/>
      <c r="W60" s="1"/>
      <c r="X60" s="1"/>
      <c r="Y60" s="1"/>
      <c r="Z60" s="1"/>
    </row>
    <row r="61" spans="1:26" ht="15.75" customHeight="1" x14ac:dyDescent="0.2">
      <c r="A61" s="21">
        <f>Kontoplan!B51</f>
        <v>7350</v>
      </c>
      <c r="B61" s="21" t="str">
        <f>Kontoplan!C51</f>
        <v>Representasjon</v>
      </c>
      <c r="C61" s="22"/>
      <c r="D61" s="22"/>
      <c r="E61" s="31">
        <f t="shared" si="2"/>
        <v>0</v>
      </c>
      <c r="F61" s="22"/>
      <c r="G61" s="22"/>
      <c r="H61" s="22"/>
      <c r="I61" s="22"/>
      <c r="J61" s="22"/>
      <c r="K61" s="22"/>
      <c r="L61" s="22"/>
      <c r="M61" s="22"/>
      <c r="N61" s="22"/>
      <c r="O61" s="22"/>
      <c r="P61" s="22"/>
      <c r="Q61" s="22"/>
      <c r="R61" s="1"/>
      <c r="S61" s="39"/>
      <c r="T61" s="1"/>
      <c r="U61" s="1"/>
      <c r="V61" s="1"/>
      <c r="W61" s="1"/>
      <c r="X61" s="1"/>
      <c r="Y61" s="1"/>
      <c r="Z61" s="1"/>
    </row>
    <row r="62" spans="1:26" ht="15.75" customHeight="1" x14ac:dyDescent="0.2">
      <c r="A62" s="21">
        <f>Kontoplan!B52</f>
        <v>7401</v>
      </c>
      <c r="B62" s="21" t="str">
        <f>Kontoplan!C52</f>
        <v>Bot</v>
      </c>
      <c r="C62" s="22"/>
      <c r="D62" s="22"/>
      <c r="E62" s="31">
        <f t="shared" si="2"/>
        <v>0</v>
      </c>
      <c r="F62" s="22"/>
      <c r="G62" s="22"/>
      <c r="H62" s="22"/>
      <c r="I62" s="22"/>
      <c r="J62" s="22"/>
      <c r="K62" s="22"/>
      <c r="L62" s="22"/>
      <c r="M62" s="22"/>
      <c r="N62" s="22"/>
      <c r="O62" s="22"/>
      <c r="P62" s="22"/>
      <c r="Q62" s="22"/>
      <c r="R62" s="1"/>
      <c r="S62" s="39"/>
      <c r="T62" s="1"/>
      <c r="U62" s="1"/>
      <c r="V62" s="1"/>
      <c r="W62" s="1"/>
      <c r="X62" s="1"/>
      <c r="Y62" s="1"/>
      <c r="Z62" s="1"/>
    </row>
    <row r="63" spans="1:26" ht="15.75" customHeight="1" x14ac:dyDescent="0.2">
      <c r="A63" s="21">
        <f>Kontoplan!B53</f>
        <v>7410</v>
      </c>
      <c r="B63" s="21" t="str">
        <f>Kontoplan!C53</f>
        <v>Kontingent</v>
      </c>
      <c r="C63" s="22"/>
      <c r="D63" s="22"/>
      <c r="E63" s="31">
        <f t="shared" si="2"/>
        <v>0</v>
      </c>
      <c r="F63" s="22"/>
      <c r="G63" s="22"/>
      <c r="H63" s="22"/>
      <c r="I63" s="22"/>
      <c r="J63" s="22"/>
      <c r="K63" s="22"/>
      <c r="L63" s="22"/>
      <c r="M63" s="22"/>
      <c r="N63" s="22"/>
      <c r="O63" s="22"/>
      <c r="P63" s="22"/>
      <c r="Q63" s="22"/>
      <c r="R63" s="1"/>
      <c r="S63" s="39"/>
      <c r="T63" s="1"/>
      <c r="U63" s="1"/>
      <c r="V63" s="1"/>
      <c r="W63" s="1"/>
      <c r="X63" s="1"/>
      <c r="Y63" s="1"/>
      <c r="Z63" s="1"/>
    </row>
    <row r="64" spans="1:26" ht="15.75" customHeight="1" x14ac:dyDescent="0.2">
      <c r="A64" s="21">
        <f>Kontoplan!B54</f>
        <v>7430</v>
      </c>
      <c r="B64" s="21" t="str">
        <f>Kontoplan!C54</f>
        <v>Gave</v>
      </c>
      <c r="C64" s="22"/>
      <c r="D64" s="22"/>
      <c r="E64" s="31">
        <f t="shared" si="2"/>
        <v>0</v>
      </c>
      <c r="F64" s="22"/>
      <c r="G64" s="22"/>
      <c r="H64" s="22"/>
      <c r="I64" s="22"/>
      <c r="J64" s="22"/>
      <c r="K64" s="22"/>
      <c r="L64" s="22"/>
      <c r="M64" s="22"/>
      <c r="N64" s="22"/>
      <c r="O64" s="22"/>
      <c r="P64" s="22"/>
      <c r="Q64" s="22"/>
      <c r="R64" s="1"/>
      <c r="S64" s="39"/>
      <c r="T64" s="1"/>
      <c r="U64" s="1"/>
      <c r="V64" s="1"/>
      <c r="W64" s="1"/>
      <c r="X64" s="1"/>
      <c r="Y64" s="1"/>
      <c r="Z64" s="1"/>
    </row>
    <row r="65" spans="1:26" ht="15.75" customHeight="1" x14ac:dyDescent="0.2">
      <c r="A65" s="21">
        <f>Kontoplan!B55</f>
        <v>7500</v>
      </c>
      <c r="B65" s="21" t="str">
        <f>Kontoplan!C55</f>
        <v>Forsikringspremie</v>
      </c>
      <c r="C65" s="22"/>
      <c r="D65" s="22"/>
      <c r="E65" s="31">
        <f t="shared" si="2"/>
        <v>0</v>
      </c>
      <c r="F65" s="22"/>
      <c r="G65" s="22"/>
      <c r="H65" s="22"/>
      <c r="I65" s="22"/>
      <c r="J65" s="22"/>
      <c r="K65" s="22"/>
      <c r="L65" s="22"/>
      <c r="M65" s="22"/>
      <c r="N65" s="22"/>
      <c r="O65" s="22"/>
      <c r="P65" s="22"/>
      <c r="Q65" s="22"/>
      <c r="R65" s="1"/>
      <c r="S65" s="39"/>
      <c r="T65" s="1"/>
      <c r="U65" s="1"/>
      <c r="V65" s="1"/>
      <c r="W65" s="1"/>
      <c r="X65" s="1"/>
      <c r="Y65" s="1"/>
      <c r="Z65" s="1"/>
    </row>
    <row r="66" spans="1:26" ht="15.75" customHeight="1" x14ac:dyDescent="0.2">
      <c r="A66" s="21">
        <f>Kontoplan!B56</f>
        <v>7770</v>
      </c>
      <c r="B66" s="21" t="str">
        <f>Kontoplan!C56</f>
        <v>Bank og kortgebyr</v>
      </c>
      <c r="C66" s="22"/>
      <c r="D66" s="22"/>
      <c r="E66" s="31">
        <f t="shared" si="2"/>
        <v>0</v>
      </c>
      <c r="F66" s="22"/>
      <c r="G66" s="22"/>
      <c r="H66" s="22"/>
      <c r="I66" s="22"/>
      <c r="J66" s="22"/>
      <c r="K66" s="22"/>
      <c r="L66" s="22"/>
      <c r="M66" s="22"/>
      <c r="N66" s="22"/>
      <c r="O66" s="22"/>
      <c r="P66" s="22"/>
      <c r="Q66" s="22"/>
      <c r="R66" s="1"/>
      <c r="S66" s="39"/>
      <c r="T66" s="1"/>
      <c r="U66" s="1"/>
      <c r="V66" s="1"/>
      <c r="W66" s="1"/>
      <c r="X66" s="1"/>
      <c r="Y66" s="1"/>
      <c r="Z66" s="1"/>
    </row>
    <row r="67" spans="1:26" ht="15.75" customHeight="1" x14ac:dyDescent="0.2">
      <c r="A67" s="21">
        <f>Kontoplan!B57</f>
        <v>7791</v>
      </c>
      <c r="B67" s="21" t="str">
        <f>Kontoplan!C57</f>
        <v>Internstøtte grupper</v>
      </c>
      <c r="C67" s="22"/>
      <c r="D67" s="22"/>
      <c r="E67" s="31">
        <f t="shared" si="2"/>
        <v>0</v>
      </c>
      <c r="F67" s="22"/>
      <c r="G67" s="22"/>
      <c r="H67" s="22"/>
      <c r="I67" s="22"/>
      <c r="J67" s="22"/>
      <c r="K67" s="22"/>
      <c r="L67" s="22"/>
      <c r="M67" s="22"/>
      <c r="N67" s="22"/>
      <c r="O67" s="22"/>
      <c r="P67" s="22"/>
      <c r="Q67" s="22"/>
      <c r="R67" s="1"/>
      <c r="S67" s="39"/>
      <c r="T67" s="1"/>
      <c r="U67" s="1"/>
      <c r="V67" s="1"/>
      <c r="W67" s="1"/>
      <c r="X67" s="1"/>
      <c r="Y67" s="1"/>
      <c r="Z67" s="1"/>
    </row>
    <row r="68" spans="1:26" ht="15.75" customHeight="1" x14ac:dyDescent="0.2">
      <c r="A68" s="21">
        <f>Kontoplan!B58</f>
        <v>8050</v>
      </c>
      <c r="B68" s="21" t="str">
        <f>Kontoplan!C58</f>
        <v>Annen renteinntekt</v>
      </c>
      <c r="C68" s="22"/>
      <c r="D68" s="22"/>
      <c r="E68" s="31">
        <f t="shared" si="2"/>
        <v>0</v>
      </c>
      <c r="F68" s="22"/>
      <c r="G68" s="22"/>
      <c r="H68" s="22"/>
      <c r="I68" s="22"/>
      <c r="J68" s="22"/>
      <c r="K68" s="22"/>
      <c r="L68" s="22"/>
      <c r="M68" s="22"/>
      <c r="N68" s="22"/>
      <c r="O68" s="22"/>
      <c r="P68" s="22"/>
      <c r="Q68" s="22"/>
      <c r="R68" s="1"/>
      <c r="S68" s="39"/>
      <c r="T68" s="1"/>
      <c r="U68" s="1"/>
      <c r="V68" s="1"/>
      <c r="W68" s="1"/>
      <c r="X68" s="1"/>
      <c r="Y68" s="1"/>
      <c r="Z68" s="1"/>
    </row>
    <row r="69" spans="1:26" ht="15.75" customHeight="1" x14ac:dyDescent="0.2">
      <c r="A69" s="21">
        <f>Kontoplan!B59</f>
        <v>8150</v>
      </c>
      <c r="B69" s="21" t="str">
        <f>Kontoplan!C59</f>
        <v>Annen rentekostnad</v>
      </c>
      <c r="C69" s="22"/>
      <c r="D69" s="22"/>
      <c r="E69" s="31">
        <f t="shared" si="2"/>
        <v>0</v>
      </c>
      <c r="F69" s="22"/>
      <c r="G69" s="22"/>
      <c r="H69" s="22"/>
      <c r="I69" s="22"/>
      <c r="J69" s="22"/>
      <c r="K69" s="22"/>
      <c r="L69" s="22"/>
      <c r="M69" s="22"/>
      <c r="N69" s="22"/>
      <c r="O69" s="22"/>
      <c r="P69" s="22"/>
      <c r="Q69" s="22"/>
      <c r="R69" s="1"/>
      <c r="S69" s="39"/>
      <c r="T69" s="1"/>
      <c r="U69" s="1"/>
      <c r="V69" s="1"/>
      <c r="W69" s="1"/>
      <c r="X69" s="1"/>
      <c r="Y69" s="1"/>
      <c r="Z69" s="1"/>
    </row>
    <row r="70" spans="1:26" ht="15.75" customHeight="1" x14ac:dyDescent="0.2">
      <c r="A70" s="21">
        <f>Kontoplan!B60</f>
        <v>8170</v>
      </c>
      <c r="B70" s="21" t="str">
        <f>Kontoplan!C60</f>
        <v>Annen finanskostnad</v>
      </c>
      <c r="C70" s="22"/>
      <c r="D70" s="22"/>
      <c r="E70" s="31">
        <f t="shared" si="2"/>
        <v>0</v>
      </c>
      <c r="F70" s="22"/>
      <c r="G70" s="22"/>
      <c r="H70" s="22"/>
      <c r="I70" s="22"/>
      <c r="J70" s="22"/>
      <c r="K70" s="22"/>
      <c r="L70" s="22"/>
      <c r="M70" s="22"/>
      <c r="N70" s="22"/>
      <c r="O70" s="22"/>
      <c r="P70" s="22"/>
      <c r="Q70" s="22"/>
      <c r="R70" s="1"/>
      <c r="S70" s="39"/>
      <c r="T70" s="1"/>
      <c r="U70" s="1"/>
      <c r="V70" s="1"/>
      <c r="W70" s="1"/>
      <c r="X70" s="1"/>
      <c r="Y70" s="1"/>
      <c r="Z70" s="1"/>
    </row>
    <row r="71" spans="1:26" ht="15.75" customHeight="1" x14ac:dyDescent="0.2">
      <c r="A71" s="1"/>
      <c r="B71" s="1"/>
      <c r="C71" s="28"/>
      <c r="D71" s="28"/>
      <c r="E71" s="28"/>
      <c r="F71" s="28"/>
      <c r="G71" s="28"/>
      <c r="H71" s="28"/>
      <c r="I71" s="28"/>
      <c r="J71" s="28"/>
      <c r="K71" s="28"/>
      <c r="L71" s="28"/>
      <c r="M71" s="28"/>
      <c r="N71" s="28"/>
      <c r="O71" s="28"/>
      <c r="P71" s="28"/>
      <c r="Q71" s="28"/>
      <c r="R71" s="1"/>
      <c r="S71" s="1"/>
      <c r="T71" s="1"/>
      <c r="U71" s="1"/>
      <c r="V71" s="1"/>
      <c r="W71" s="1"/>
      <c r="X71" s="1"/>
      <c r="Y71" s="1"/>
      <c r="Z71" s="1"/>
    </row>
    <row r="72" spans="1:26" ht="15.75" customHeight="1" x14ac:dyDescent="0.2">
      <c r="A72" s="63" t="s">
        <v>172</v>
      </c>
      <c r="B72" s="61"/>
      <c r="C72" s="30">
        <f t="shared" ref="C72:Q72" si="3">SUM(C39:C71)</f>
        <v>0</v>
      </c>
      <c r="D72" s="30">
        <f t="shared" si="3"/>
        <v>0</v>
      </c>
      <c r="E72" s="31">
        <f t="shared" si="3"/>
        <v>233400</v>
      </c>
      <c r="F72" s="30">
        <f t="shared" si="3"/>
        <v>16000</v>
      </c>
      <c r="G72" s="30">
        <f t="shared" si="3"/>
        <v>137500</v>
      </c>
      <c r="H72" s="30">
        <f t="shared" si="3"/>
        <v>2500</v>
      </c>
      <c r="I72" s="30">
        <f t="shared" si="3"/>
        <v>28100</v>
      </c>
      <c r="J72" s="30">
        <f t="shared" si="3"/>
        <v>0</v>
      </c>
      <c r="K72" s="30">
        <f t="shared" si="3"/>
        <v>700</v>
      </c>
      <c r="L72" s="30">
        <f t="shared" si="3"/>
        <v>0</v>
      </c>
      <c r="M72" s="30">
        <f t="shared" si="3"/>
        <v>0</v>
      </c>
      <c r="N72" s="30">
        <f t="shared" si="3"/>
        <v>22000</v>
      </c>
      <c r="O72" s="30">
        <f t="shared" si="3"/>
        <v>0</v>
      </c>
      <c r="P72" s="30">
        <f t="shared" si="3"/>
        <v>0</v>
      </c>
      <c r="Q72" s="30">
        <f t="shared" si="3"/>
        <v>26600</v>
      </c>
      <c r="R72" s="1"/>
      <c r="S72" s="3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3" t="s">
        <v>173</v>
      </c>
      <c r="B74" s="61"/>
      <c r="C74" s="30">
        <f t="shared" ref="C74:Q74" si="4">C32+C72</f>
        <v>0</v>
      </c>
      <c r="D74" s="30">
        <f t="shared" si="4"/>
        <v>0</v>
      </c>
      <c r="E74" s="31">
        <f t="shared" si="4"/>
        <v>0</v>
      </c>
      <c r="F74" s="30">
        <f t="shared" si="4"/>
        <v>-3450</v>
      </c>
      <c r="G74" s="30">
        <f t="shared" si="4"/>
        <v>0</v>
      </c>
      <c r="H74" s="30">
        <f t="shared" si="4"/>
        <v>1000</v>
      </c>
      <c r="I74" s="30">
        <f t="shared" si="4"/>
        <v>0</v>
      </c>
      <c r="J74" s="30">
        <f t="shared" si="4"/>
        <v>0</v>
      </c>
      <c r="K74" s="30">
        <f t="shared" si="4"/>
        <v>700</v>
      </c>
      <c r="L74" s="30">
        <f t="shared" si="4"/>
        <v>0</v>
      </c>
      <c r="M74" s="30">
        <f t="shared" si="4"/>
        <v>0</v>
      </c>
      <c r="N74" s="30">
        <f t="shared" si="4"/>
        <v>1750</v>
      </c>
      <c r="O74" s="30">
        <f t="shared" si="4"/>
        <v>0</v>
      </c>
      <c r="P74" s="30">
        <f t="shared" si="4"/>
        <v>0</v>
      </c>
      <c r="Q74" s="30">
        <f t="shared" si="4"/>
        <v>0</v>
      </c>
      <c r="R74" s="1"/>
      <c r="S74" s="3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conditionalFormatting sqref="F39:Q70">
    <cfRule type="expression" dxfId="0" priority="1">
      <formula>"IF("""";""0"")"</formula>
    </cfRule>
  </conditionalFormatting>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1000"/>
  <sheetViews>
    <sheetView workbookViewId="0"/>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176</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6"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7" t="s">
        <v>126</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8" t="str">
        <f ca="1">MID(CELL("filename",A1),FIND("]",CELL("filename",A1))+1,255)</f>
        <v>Kanonball</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5" t="s">
        <v>161</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9" t="s">
        <v>162</v>
      </c>
      <c r="B12" s="19" t="s">
        <v>163</v>
      </c>
      <c r="C12" s="19" t="s">
        <v>164</v>
      </c>
      <c r="D12" s="19" t="s">
        <v>165</v>
      </c>
      <c r="E12" s="20" t="s">
        <v>166</v>
      </c>
      <c r="F12" s="19" t="s">
        <v>177</v>
      </c>
      <c r="G12" s="19" t="s">
        <v>178</v>
      </c>
      <c r="H12" s="19" t="s">
        <v>179</v>
      </c>
      <c r="I12" s="19" t="s">
        <v>180</v>
      </c>
      <c r="J12" s="19" t="s">
        <v>181</v>
      </c>
      <c r="K12" s="19" t="s">
        <v>182</v>
      </c>
      <c r="L12" s="19" t="s">
        <v>183</v>
      </c>
      <c r="M12" s="19" t="s">
        <v>184</v>
      </c>
      <c r="N12" s="19" t="s">
        <v>185</v>
      </c>
      <c r="O12" s="19" t="s">
        <v>186</v>
      </c>
      <c r="P12" s="19" t="s">
        <v>187</v>
      </c>
      <c r="Q12" s="19" t="s">
        <v>188</v>
      </c>
      <c r="R12" s="38"/>
      <c r="S12" s="19" t="s">
        <v>189</v>
      </c>
      <c r="T12" s="1"/>
      <c r="U12" s="1"/>
      <c r="V12" s="1"/>
      <c r="W12" s="1"/>
      <c r="X12" s="1"/>
      <c r="Y12" s="1"/>
      <c r="Z12" s="1"/>
    </row>
    <row r="13" spans="1:26" ht="15.75" customHeight="1" x14ac:dyDescent="0.2">
      <c r="A13" s="21">
        <f>Kontoplan!B11</f>
        <v>3000</v>
      </c>
      <c r="B13" s="21" t="str">
        <f>Kontoplan!C11</f>
        <v>Salgsinntekter, avgiftspliktig</v>
      </c>
      <c r="C13" s="22"/>
      <c r="D13" s="22"/>
      <c r="E13" s="31">
        <f t="shared" ref="E13:E14" si="0">SUM(F13:Q13)</f>
        <v>0</v>
      </c>
      <c r="F13" s="22"/>
      <c r="G13" s="22"/>
      <c r="H13" s="22"/>
      <c r="I13" s="22"/>
      <c r="J13" s="22"/>
      <c r="K13" s="22"/>
      <c r="L13" s="22"/>
      <c r="M13" s="22"/>
      <c r="N13" s="22"/>
      <c r="O13" s="22"/>
      <c r="P13" s="22"/>
      <c r="Q13" s="22"/>
      <c r="R13" s="1"/>
      <c r="S13" s="39"/>
      <c r="T13" s="1"/>
      <c r="U13" s="1"/>
      <c r="V13" s="1"/>
      <c r="W13" s="1"/>
      <c r="X13" s="1"/>
      <c r="Y13" s="1"/>
      <c r="Z13" s="1"/>
    </row>
    <row r="14" spans="1:26" ht="15.75" customHeight="1" x14ac:dyDescent="0.2">
      <c r="A14" s="21">
        <f>Kontoplan!B12</f>
        <v>3009</v>
      </c>
      <c r="B14" s="21" t="str">
        <f>Kontoplan!C12</f>
        <v>Sponsorinntekt</v>
      </c>
      <c r="C14" s="22"/>
      <c r="D14" s="22"/>
      <c r="E14" s="31">
        <f t="shared" si="0"/>
        <v>0</v>
      </c>
      <c r="F14" s="22"/>
      <c r="G14" s="22"/>
      <c r="H14" s="22"/>
      <c r="I14" s="22"/>
      <c r="J14" s="22"/>
      <c r="K14" s="22"/>
      <c r="L14" s="22"/>
      <c r="M14" s="22"/>
      <c r="N14" s="22"/>
      <c r="O14" s="22"/>
      <c r="P14" s="22"/>
      <c r="Q14" s="22"/>
      <c r="R14" s="1"/>
      <c r="S14" s="39"/>
      <c r="T14" s="1"/>
      <c r="U14" s="1"/>
      <c r="V14" s="1"/>
      <c r="W14" s="1"/>
      <c r="X14" s="1"/>
      <c r="Y14" s="1"/>
      <c r="Z14" s="1"/>
    </row>
    <row r="15" spans="1:26" ht="15.75" customHeight="1" x14ac:dyDescent="0.2">
      <c r="A15" s="21">
        <f>Kontoplan!B13</f>
        <v>3100</v>
      </c>
      <c r="B15" s="21" t="str">
        <f>Kontoplan!C13</f>
        <v>Salgsinntekter, avgiftsfri</v>
      </c>
      <c r="C15" s="22"/>
      <c r="D15" s="22"/>
      <c r="E15" s="23">
        <v>-53000</v>
      </c>
      <c r="F15" s="22">
        <v>-12500</v>
      </c>
      <c r="G15" s="22">
        <v>0</v>
      </c>
      <c r="H15" s="22">
        <v>-20000</v>
      </c>
      <c r="I15" s="22">
        <v>-3000</v>
      </c>
      <c r="J15" s="22">
        <v>0</v>
      </c>
      <c r="K15" s="22">
        <v>-1250</v>
      </c>
      <c r="L15" s="22">
        <v>0</v>
      </c>
      <c r="M15" s="22">
        <v>-750</v>
      </c>
      <c r="N15" s="22">
        <v>0</v>
      </c>
      <c r="O15" s="22">
        <v>-3000</v>
      </c>
      <c r="P15" s="22">
        <v>0</v>
      </c>
      <c r="Q15" s="22">
        <v>-12500</v>
      </c>
      <c r="R15" s="1"/>
      <c r="S15" s="39"/>
      <c r="T15" s="1"/>
      <c r="U15" s="1"/>
      <c r="V15" s="1"/>
      <c r="W15" s="1"/>
      <c r="X15" s="1"/>
      <c r="Y15" s="1"/>
      <c r="Z15" s="1"/>
    </row>
    <row r="16" spans="1:26" ht="15.75" customHeight="1" x14ac:dyDescent="0.2">
      <c r="A16" s="21">
        <f>Kontoplan!B14</f>
        <v>3101</v>
      </c>
      <c r="B16" s="21" t="str">
        <f>Kontoplan!C14</f>
        <v>Dugnad</v>
      </c>
      <c r="C16" s="22"/>
      <c r="D16" s="22"/>
      <c r="E16" s="31">
        <f t="shared" ref="E16:E20" si="1">SUM(F16:Q16)</f>
        <v>0</v>
      </c>
      <c r="F16" s="22"/>
      <c r="G16" s="22"/>
      <c r="H16" s="22"/>
      <c r="I16" s="22"/>
      <c r="J16" s="22"/>
      <c r="K16" s="22"/>
      <c r="L16" s="22"/>
      <c r="M16" s="22"/>
      <c r="N16" s="22"/>
      <c r="O16" s="22"/>
      <c r="P16" s="22"/>
      <c r="Q16" s="22"/>
      <c r="R16" s="1"/>
      <c r="S16" s="39"/>
      <c r="T16" s="1"/>
      <c r="U16" s="1"/>
      <c r="V16" s="1"/>
      <c r="W16" s="1"/>
      <c r="X16" s="1"/>
      <c r="Y16" s="1"/>
      <c r="Z16" s="1"/>
    </row>
    <row r="17" spans="1:26" ht="15.75" customHeight="1" x14ac:dyDescent="0.2">
      <c r="A17" s="21">
        <f>Kontoplan!B15</f>
        <v>3410</v>
      </c>
      <c r="B17" s="21" t="str">
        <f>Kontoplan!C15</f>
        <v>Tilskudd fra Oslo Kommune</v>
      </c>
      <c r="C17" s="22"/>
      <c r="D17" s="22"/>
      <c r="E17" s="31">
        <f t="shared" si="1"/>
        <v>0</v>
      </c>
      <c r="F17" s="22"/>
      <c r="G17" s="22"/>
      <c r="H17" s="22"/>
      <c r="I17" s="22"/>
      <c r="J17" s="22"/>
      <c r="K17" s="22"/>
      <c r="L17" s="22"/>
      <c r="M17" s="22"/>
      <c r="N17" s="22"/>
      <c r="O17" s="22"/>
      <c r="P17" s="22"/>
      <c r="Q17" s="22"/>
      <c r="R17" s="1"/>
      <c r="S17" s="39"/>
      <c r="T17" s="1"/>
      <c r="U17" s="1"/>
      <c r="V17" s="1"/>
      <c r="W17" s="1"/>
      <c r="X17" s="1"/>
      <c r="Y17" s="1"/>
      <c r="Z17" s="1"/>
    </row>
    <row r="18" spans="1:26" ht="15.75" customHeight="1" x14ac:dyDescent="0.2">
      <c r="A18" s="21">
        <f>Kontoplan!B16</f>
        <v>3420</v>
      </c>
      <c r="B18" s="21" t="str">
        <f>Kontoplan!C16</f>
        <v>Momskompensasjon</v>
      </c>
      <c r="C18" s="22"/>
      <c r="D18" s="22"/>
      <c r="E18" s="31">
        <f t="shared" si="1"/>
        <v>0</v>
      </c>
      <c r="F18" s="22"/>
      <c r="G18" s="22"/>
      <c r="H18" s="22"/>
      <c r="I18" s="22"/>
      <c r="J18" s="22"/>
      <c r="K18" s="22"/>
      <c r="L18" s="22"/>
      <c r="M18" s="22"/>
      <c r="N18" s="22"/>
      <c r="O18" s="22"/>
      <c r="P18" s="22"/>
      <c r="Q18" s="22"/>
      <c r="R18" s="1"/>
      <c r="S18" s="39"/>
      <c r="T18" s="1"/>
      <c r="U18" s="1"/>
      <c r="V18" s="1"/>
      <c r="W18" s="1"/>
      <c r="X18" s="1"/>
      <c r="Y18" s="1"/>
      <c r="Z18" s="1"/>
    </row>
    <row r="19" spans="1:26" ht="15.75" customHeight="1" x14ac:dyDescent="0.2">
      <c r="A19" s="21">
        <f>Kontoplan!B17</f>
        <v>3430</v>
      </c>
      <c r="B19" s="21" t="str">
        <f>Kontoplan!C17</f>
        <v>Grasrotandelen Norsk Tipping</v>
      </c>
      <c r="C19" s="22"/>
      <c r="D19" s="22"/>
      <c r="E19" s="31">
        <f t="shared" si="1"/>
        <v>0</v>
      </c>
      <c r="F19" s="22"/>
      <c r="G19" s="22"/>
      <c r="H19" s="22"/>
      <c r="I19" s="22"/>
      <c r="J19" s="22"/>
      <c r="K19" s="22"/>
      <c r="L19" s="22"/>
      <c r="M19" s="22"/>
      <c r="N19" s="22"/>
      <c r="O19" s="22"/>
      <c r="P19" s="22"/>
      <c r="Q19" s="22"/>
      <c r="R19" s="1"/>
      <c r="S19" s="39"/>
      <c r="T19" s="1"/>
      <c r="U19" s="1"/>
      <c r="V19" s="1"/>
      <c r="W19" s="1"/>
      <c r="X19" s="1"/>
      <c r="Y19" s="1"/>
      <c r="Z19" s="1"/>
    </row>
    <row r="20" spans="1:26" ht="15.75" customHeight="1" x14ac:dyDescent="0.2">
      <c r="A20" s="21">
        <f>Kontoplan!B18</f>
        <v>3900</v>
      </c>
      <c r="B20" s="21" t="str">
        <f>Kontoplan!C18</f>
        <v>Annen driftsrelatert inntekt</v>
      </c>
      <c r="C20" s="22"/>
      <c r="D20" s="22"/>
      <c r="E20" s="31">
        <f t="shared" si="1"/>
        <v>0</v>
      </c>
      <c r="F20" s="22"/>
      <c r="G20" s="22"/>
      <c r="H20" s="22"/>
      <c r="I20" s="22"/>
      <c r="J20" s="22"/>
      <c r="K20" s="22"/>
      <c r="L20" s="22"/>
      <c r="M20" s="22"/>
      <c r="N20" s="22"/>
      <c r="O20" s="22"/>
      <c r="P20" s="22"/>
      <c r="Q20" s="22"/>
      <c r="R20" s="1"/>
      <c r="S20" s="39"/>
      <c r="T20" s="1"/>
      <c r="U20" s="1"/>
      <c r="V20" s="1"/>
      <c r="W20" s="1"/>
      <c r="X20" s="1"/>
      <c r="Y20" s="1"/>
      <c r="Z20" s="1"/>
    </row>
    <row r="21" spans="1:26" ht="15.75" customHeight="1" x14ac:dyDescent="0.2">
      <c r="A21" s="21">
        <f>Kontoplan!B19</f>
        <v>3901</v>
      </c>
      <c r="B21" s="21" t="str">
        <f>Kontoplan!C19</f>
        <v>Internstøtte BI Athletics</v>
      </c>
      <c r="C21" s="22"/>
      <c r="D21" s="22"/>
      <c r="E21" s="23">
        <v>-27100</v>
      </c>
      <c r="F21" s="22">
        <v>-5000</v>
      </c>
      <c r="G21" s="22">
        <v>3600</v>
      </c>
      <c r="H21" s="22">
        <v>-12000</v>
      </c>
      <c r="I21" s="22"/>
      <c r="J21" s="22">
        <v>-750</v>
      </c>
      <c r="K21" s="22">
        <v>0</v>
      </c>
      <c r="L21" s="22">
        <v>0</v>
      </c>
      <c r="M21" s="22">
        <v>-750</v>
      </c>
      <c r="N21" s="22">
        <v>0</v>
      </c>
      <c r="O21" s="22"/>
      <c r="P21" s="22">
        <v>0</v>
      </c>
      <c r="Q21" s="22">
        <v>-5000</v>
      </c>
      <c r="R21" s="1"/>
      <c r="S21" s="39"/>
      <c r="T21" s="1"/>
      <c r="U21" s="1"/>
      <c r="V21" s="1"/>
      <c r="W21" s="1"/>
      <c r="X21" s="1"/>
      <c r="Y21" s="1"/>
      <c r="Z21" s="1"/>
    </row>
    <row r="22" spans="1:26" ht="15.75" customHeight="1" x14ac:dyDescent="0.2">
      <c r="A22" s="21">
        <f>Kontoplan!B20</f>
        <v>3920</v>
      </c>
      <c r="B22" s="21" t="str">
        <f>Kontoplan!C20</f>
        <v>Medlemskontingent</v>
      </c>
      <c r="C22" s="22"/>
      <c r="D22" s="22"/>
      <c r="E22" s="31">
        <f t="shared" ref="E22:E30" si="2">SUM(F22:Q22)</f>
        <v>0</v>
      </c>
      <c r="F22" s="22"/>
      <c r="G22" s="22"/>
      <c r="H22" s="22"/>
      <c r="I22" s="22"/>
      <c r="J22" s="22"/>
      <c r="K22" s="22"/>
      <c r="L22" s="22"/>
      <c r="M22" s="22"/>
      <c r="N22" s="22"/>
      <c r="O22" s="22"/>
      <c r="P22" s="22"/>
      <c r="Q22" s="22"/>
      <c r="R22" s="1"/>
      <c r="S22" s="39"/>
      <c r="T22" s="1"/>
      <c r="U22" s="1"/>
      <c r="V22" s="1"/>
      <c r="W22" s="1"/>
      <c r="X22" s="1"/>
      <c r="Y22" s="1"/>
      <c r="Z22" s="1"/>
    </row>
    <row r="23" spans="1:26" ht="15.75" customHeight="1" x14ac:dyDescent="0.2">
      <c r="A23" s="21">
        <f>Kontoplan!B21</f>
        <v>3921</v>
      </c>
      <c r="B23" s="21" t="str">
        <f>Kontoplan!C21</f>
        <v>Gruppeavgift</v>
      </c>
      <c r="C23" s="22"/>
      <c r="D23" s="22"/>
      <c r="E23" s="31">
        <f t="shared" si="2"/>
        <v>-43200</v>
      </c>
      <c r="F23" s="40">
        <v>-21600</v>
      </c>
      <c r="G23" s="40">
        <v>0</v>
      </c>
      <c r="H23" s="40">
        <v>0</v>
      </c>
      <c r="I23" s="40">
        <v>0</v>
      </c>
      <c r="J23" s="40">
        <v>0</v>
      </c>
      <c r="K23" s="40">
        <v>0</v>
      </c>
      <c r="L23" s="40">
        <v>0</v>
      </c>
      <c r="M23" s="40">
        <v>0</v>
      </c>
      <c r="N23" s="40">
        <v>-21600</v>
      </c>
      <c r="O23" s="40">
        <v>0</v>
      </c>
      <c r="P23" s="40">
        <v>0</v>
      </c>
      <c r="Q23" s="40">
        <v>0</v>
      </c>
      <c r="R23" s="1"/>
      <c r="S23" s="39"/>
      <c r="T23" s="1"/>
      <c r="U23" s="1"/>
      <c r="V23" s="1"/>
      <c r="W23" s="1"/>
      <c r="X23" s="1"/>
      <c r="Y23" s="1"/>
      <c r="Z23" s="1"/>
    </row>
    <row r="24" spans="1:26" ht="15.75" customHeight="1" x14ac:dyDescent="0.2">
      <c r="A24" s="21">
        <f>Kontoplan!B22</f>
        <v>3930</v>
      </c>
      <c r="B24" s="21" t="str">
        <f>Kontoplan!C22</f>
        <v>Treningsavgift</v>
      </c>
      <c r="C24" s="22"/>
      <c r="D24" s="22"/>
      <c r="E24" s="31">
        <f t="shared" si="2"/>
        <v>0</v>
      </c>
      <c r="F24" s="22"/>
      <c r="G24" s="22"/>
      <c r="H24" s="22"/>
      <c r="I24" s="22"/>
      <c r="J24" s="22"/>
      <c r="K24" s="22"/>
      <c r="L24" s="22"/>
      <c r="M24" s="22"/>
      <c r="N24" s="22"/>
      <c r="O24" s="22"/>
      <c r="P24" s="22"/>
      <c r="Q24" s="22"/>
      <c r="R24" s="1"/>
      <c r="S24" s="39"/>
      <c r="T24" s="1"/>
      <c r="U24" s="1"/>
      <c r="V24" s="1"/>
      <c r="W24" s="1"/>
      <c r="X24" s="1"/>
      <c r="Y24" s="1"/>
      <c r="Z24" s="1"/>
    </row>
    <row r="25" spans="1:26" ht="15.75" customHeight="1" x14ac:dyDescent="0.2">
      <c r="A25" s="21">
        <f>Kontoplan!B23</f>
        <v>3990</v>
      </c>
      <c r="B25" s="21" t="str">
        <f>Kontoplan!C23</f>
        <v>Kontingent fra BI-studenter</v>
      </c>
      <c r="C25" s="22"/>
      <c r="D25" s="22"/>
      <c r="E25" s="31">
        <f t="shared" si="2"/>
        <v>0</v>
      </c>
      <c r="F25" s="22"/>
      <c r="G25" s="22"/>
      <c r="H25" s="22"/>
      <c r="I25" s="22"/>
      <c r="J25" s="22"/>
      <c r="K25" s="22"/>
      <c r="L25" s="22"/>
      <c r="M25" s="22"/>
      <c r="N25" s="22"/>
      <c r="O25" s="22"/>
      <c r="P25" s="22"/>
      <c r="Q25" s="22"/>
      <c r="R25" s="1"/>
      <c r="S25" s="39"/>
      <c r="T25" s="1"/>
      <c r="U25" s="1"/>
      <c r="V25" s="1"/>
      <c r="W25" s="1"/>
      <c r="X25" s="1"/>
      <c r="Y25" s="1"/>
      <c r="Z25" s="1"/>
    </row>
    <row r="26" spans="1:26" ht="15.75" customHeight="1" x14ac:dyDescent="0.2">
      <c r="A26" s="21">
        <f>Kontoplan!B24</f>
        <v>3991</v>
      </c>
      <c r="B26" s="21" t="str">
        <f>Kontoplan!C24</f>
        <v>Støtte fra BISO</v>
      </c>
      <c r="C26" s="22"/>
      <c r="D26" s="22"/>
      <c r="E26" s="31">
        <f t="shared" si="2"/>
        <v>0</v>
      </c>
      <c r="F26" s="22"/>
      <c r="G26" s="22"/>
      <c r="H26" s="22"/>
      <c r="I26" s="22"/>
      <c r="J26" s="22"/>
      <c r="K26" s="22"/>
      <c r="L26" s="22"/>
      <c r="M26" s="22"/>
      <c r="N26" s="22"/>
      <c r="O26" s="22"/>
      <c r="P26" s="22"/>
      <c r="Q26" s="22"/>
      <c r="R26" s="1"/>
      <c r="S26" s="39"/>
      <c r="T26" s="1"/>
      <c r="U26" s="1"/>
      <c r="V26" s="1"/>
      <c r="W26" s="1"/>
      <c r="X26" s="1"/>
      <c r="Y26" s="1"/>
      <c r="Z26" s="1"/>
    </row>
    <row r="27" spans="1:26" ht="15.75" customHeight="1" x14ac:dyDescent="0.2">
      <c r="A27" s="21">
        <f>Kontoplan!B25</f>
        <v>3992</v>
      </c>
      <c r="B27" s="21" t="str">
        <f>Kontoplan!C25</f>
        <v>Støtte fra BI</v>
      </c>
      <c r="C27" s="22"/>
      <c r="D27" s="22"/>
      <c r="E27" s="31">
        <f t="shared" si="2"/>
        <v>0</v>
      </c>
      <c r="F27" s="22"/>
      <c r="G27" s="22"/>
      <c r="H27" s="22"/>
      <c r="I27" s="22"/>
      <c r="J27" s="22"/>
      <c r="K27" s="22"/>
      <c r="L27" s="22"/>
      <c r="M27" s="22"/>
      <c r="N27" s="22"/>
      <c r="O27" s="22"/>
      <c r="P27" s="22"/>
      <c r="Q27" s="22"/>
      <c r="R27" s="1"/>
      <c r="S27" s="39"/>
      <c r="T27" s="1"/>
      <c r="U27" s="1"/>
      <c r="V27" s="1"/>
      <c r="W27" s="1"/>
      <c r="X27" s="1"/>
      <c r="Y27" s="1"/>
      <c r="Z27" s="1"/>
    </row>
    <row r="28" spans="1:26" ht="15.75" customHeight="1" x14ac:dyDescent="0.2">
      <c r="A28" s="21">
        <f>Kontoplan!B26</f>
        <v>3993</v>
      </c>
      <c r="B28" s="21" t="str">
        <f>Kontoplan!C26</f>
        <v>Støtte fra Velferdstinget</v>
      </c>
      <c r="C28" s="22"/>
      <c r="D28" s="22"/>
      <c r="E28" s="31">
        <f t="shared" si="2"/>
        <v>0</v>
      </c>
      <c r="F28" s="22"/>
      <c r="G28" s="22"/>
      <c r="H28" s="22"/>
      <c r="I28" s="22"/>
      <c r="J28" s="22"/>
      <c r="K28" s="22"/>
      <c r="L28" s="22"/>
      <c r="M28" s="22"/>
      <c r="N28" s="22"/>
      <c r="O28" s="22"/>
      <c r="P28" s="22"/>
      <c r="Q28" s="22"/>
      <c r="R28" s="1"/>
      <c r="S28" s="39"/>
      <c r="T28" s="1"/>
      <c r="U28" s="1"/>
      <c r="V28" s="1"/>
      <c r="W28" s="1"/>
      <c r="X28" s="1"/>
      <c r="Y28" s="1"/>
      <c r="Z28" s="1"/>
    </row>
    <row r="29" spans="1:26" ht="15.75" customHeight="1" x14ac:dyDescent="0.2">
      <c r="A29" s="21">
        <f>Kontoplan!B27</f>
        <v>3994</v>
      </c>
      <c r="B29" s="21" t="str">
        <f>Kontoplan!C27</f>
        <v>Støtte fra NSI</v>
      </c>
      <c r="C29" s="22"/>
      <c r="D29" s="22"/>
      <c r="E29" s="31">
        <f t="shared" si="2"/>
        <v>0</v>
      </c>
      <c r="F29" s="22"/>
      <c r="G29" s="22"/>
      <c r="H29" s="22"/>
      <c r="I29" s="22"/>
      <c r="J29" s="22"/>
      <c r="K29" s="22"/>
      <c r="L29" s="22"/>
      <c r="M29" s="22"/>
      <c r="N29" s="22"/>
      <c r="O29" s="22"/>
      <c r="P29" s="22"/>
      <c r="Q29" s="22"/>
      <c r="R29" s="1"/>
      <c r="S29" s="39"/>
      <c r="T29" s="1"/>
      <c r="U29" s="1"/>
      <c r="V29" s="1"/>
      <c r="W29" s="1"/>
      <c r="X29" s="1"/>
      <c r="Y29" s="1"/>
      <c r="Z29" s="1"/>
    </row>
    <row r="30" spans="1:26" ht="15.75" customHeight="1" x14ac:dyDescent="0.2">
      <c r="A30" s="21">
        <f>Kontoplan!B28</f>
        <v>3995</v>
      </c>
      <c r="B30" s="21" t="str">
        <f>Kontoplan!C28</f>
        <v>Annen støtte</v>
      </c>
      <c r="C30" s="22"/>
      <c r="D30" s="22"/>
      <c r="E30" s="31">
        <f t="shared" si="2"/>
        <v>0</v>
      </c>
      <c r="F30" s="22"/>
      <c r="G30" s="22"/>
      <c r="H30" s="22"/>
      <c r="I30" s="22"/>
      <c r="J30" s="22"/>
      <c r="K30" s="22"/>
      <c r="L30" s="22"/>
      <c r="M30" s="22"/>
      <c r="N30" s="22"/>
      <c r="O30" s="22"/>
      <c r="P30" s="22"/>
      <c r="Q30" s="22"/>
      <c r="R30" s="1"/>
      <c r="S30" s="39"/>
      <c r="T30" s="1"/>
      <c r="U30" s="1"/>
      <c r="V30" s="1"/>
      <c r="W30" s="1"/>
      <c r="X30" s="1"/>
      <c r="Y30" s="1"/>
      <c r="Z30" s="1"/>
    </row>
    <row r="31" spans="1:26" ht="15.75" customHeight="1" x14ac:dyDescent="0.2">
      <c r="A31" s="1"/>
      <c r="B31" s="1"/>
      <c r="C31" s="28"/>
      <c r="D31" s="28"/>
      <c r="E31" s="28"/>
      <c r="F31" s="28"/>
      <c r="G31" s="28"/>
      <c r="H31" s="28"/>
      <c r="I31" s="28"/>
      <c r="J31" s="28"/>
      <c r="K31" s="28"/>
      <c r="L31" s="28"/>
      <c r="M31" s="28"/>
      <c r="N31" s="28"/>
      <c r="O31" s="28"/>
      <c r="P31" s="28"/>
      <c r="Q31" s="28"/>
      <c r="R31" s="1"/>
      <c r="S31" s="1"/>
      <c r="T31" s="1"/>
      <c r="U31" s="1"/>
      <c r="V31" s="1"/>
      <c r="W31" s="1"/>
      <c r="X31" s="1"/>
      <c r="Y31" s="1"/>
      <c r="Z31" s="1"/>
    </row>
    <row r="32" spans="1:26" ht="15.75" customHeight="1" x14ac:dyDescent="0.2">
      <c r="A32" s="63" t="s">
        <v>170</v>
      </c>
      <c r="B32" s="61"/>
      <c r="C32" s="30">
        <f t="shared" ref="C32:Q32" si="3">SUM(C13:C31)</f>
        <v>0</v>
      </c>
      <c r="D32" s="30">
        <f t="shared" si="3"/>
        <v>0</v>
      </c>
      <c r="E32" s="31">
        <f t="shared" si="3"/>
        <v>-123300</v>
      </c>
      <c r="F32" s="30">
        <f t="shared" si="3"/>
        <v>-39100</v>
      </c>
      <c r="G32" s="30">
        <f t="shared" si="3"/>
        <v>3600</v>
      </c>
      <c r="H32" s="30">
        <f t="shared" si="3"/>
        <v>-32000</v>
      </c>
      <c r="I32" s="30">
        <f t="shared" si="3"/>
        <v>-3000</v>
      </c>
      <c r="J32" s="30">
        <f t="shared" si="3"/>
        <v>-750</v>
      </c>
      <c r="K32" s="30">
        <f t="shared" si="3"/>
        <v>-1250</v>
      </c>
      <c r="L32" s="30">
        <f t="shared" si="3"/>
        <v>0</v>
      </c>
      <c r="M32" s="30">
        <f t="shared" si="3"/>
        <v>-1500</v>
      </c>
      <c r="N32" s="30">
        <f t="shared" si="3"/>
        <v>-21600</v>
      </c>
      <c r="O32" s="30">
        <f t="shared" si="3"/>
        <v>-3000</v>
      </c>
      <c r="P32" s="30">
        <f t="shared" si="3"/>
        <v>0</v>
      </c>
      <c r="Q32" s="30">
        <f t="shared" si="3"/>
        <v>-17500</v>
      </c>
      <c r="R32" s="1"/>
      <c r="S32" s="3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5" t="s">
        <v>171</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9" t="s">
        <v>162</v>
      </c>
      <c r="B38" s="19" t="s">
        <v>163</v>
      </c>
      <c r="C38" s="19" t="s">
        <v>164</v>
      </c>
      <c r="D38" s="19" t="s">
        <v>165</v>
      </c>
      <c r="E38" s="20" t="s">
        <v>166</v>
      </c>
      <c r="F38" s="19" t="s">
        <v>177</v>
      </c>
      <c r="G38" s="19" t="s">
        <v>178</v>
      </c>
      <c r="H38" s="19" t="s">
        <v>179</v>
      </c>
      <c r="I38" s="19" t="s">
        <v>180</v>
      </c>
      <c r="J38" s="19" t="s">
        <v>181</v>
      </c>
      <c r="K38" s="19" t="s">
        <v>182</v>
      </c>
      <c r="L38" s="19" t="s">
        <v>183</v>
      </c>
      <c r="M38" s="19" t="s">
        <v>184</v>
      </c>
      <c r="N38" s="19" t="s">
        <v>185</v>
      </c>
      <c r="O38" s="19" t="s">
        <v>186</v>
      </c>
      <c r="P38" s="19" t="s">
        <v>187</v>
      </c>
      <c r="Q38" s="19" t="s">
        <v>188</v>
      </c>
      <c r="R38" s="38"/>
      <c r="S38" s="19" t="s">
        <v>189</v>
      </c>
      <c r="T38" s="1"/>
      <c r="U38" s="1"/>
      <c r="V38" s="1"/>
      <c r="W38" s="1"/>
      <c r="X38" s="1"/>
      <c r="Y38" s="1"/>
      <c r="Z38" s="1"/>
    </row>
    <row r="39" spans="1:26" ht="15.75" customHeight="1" x14ac:dyDescent="0.2">
      <c r="A39" s="21">
        <f>Kontoplan!B29</f>
        <v>5910</v>
      </c>
      <c r="B39" s="21" t="str">
        <f>Kontoplan!C29</f>
        <v>Lunsjkort</v>
      </c>
      <c r="C39" s="22"/>
      <c r="D39" s="22"/>
      <c r="E39" s="31">
        <f t="shared" ref="E39:E70" si="4">SUM(F39:Q39)</f>
        <v>0</v>
      </c>
      <c r="F39" s="22"/>
      <c r="G39" s="22"/>
      <c r="H39" s="22"/>
      <c r="I39" s="22"/>
      <c r="J39" s="22"/>
      <c r="K39" s="22"/>
      <c r="L39" s="22"/>
      <c r="M39" s="22"/>
      <c r="N39" s="22"/>
      <c r="O39" s="22"/>
      <c r="P39" s="22"/>
      <c r="Q39" s="22"/>
      <c r="R39" s="1"/>
      <c r="S39" s="39"/>
      <c r="T39" s="1"/>
      <c r="U39" s="1"/>
      <c r="V39" s="1"/>
      <c r="W39" s="1"/>
      <c r="X39" s="1"/>
      <c r="Y39" s="1"/>
      <c r="Z39" s="1"/>
    </row>
    <row r="40" spans="1:26" ht="15.75" customHeight="1" x14ac:dyDescent="0.2">
      <c r="A40" s="21">
        <f>Kontoplan!B30</f>
        <v>5995</v>
      </c>
      <c r="B40" s="21" t="str">
        <f>Kontoplan!C30</f>
        <v>Styrekostnader</v>
      </c>
      <c r="C40" s="22"/>
      <c r="D40" s="22"/>
      <c r="E40" s="31">
        <f t="shared" si="4"/>
        <v>4250</v>
      </c>
      <c r="F40" s="22"/>
      <c r="G40" s="22">
        <v>0</v>
      </c>
      <c r="H40" s="22">
        <v>0</v>
      </c>
      <c r="I40" s="22">
        <v>0</v>
      </c>
      <c r="J40" s="22">
        <v>750</v>
      </c>
      <c r="K40" s="22">
        <v>0</v>
      </c>
      <c r="L40" s="22">
        <v>0</v>
      </c>
      <c r="M40" s="22">
        <v>2000</v>
      </c>
      <c r="N40" s="22">
        <v>0</v>
      </c>
      <c r="O40" s="22">
        <v>1500</v>
      </c>
      <c r="P40" s="22">
        <v>0</v>
      </c>
      <c r="Q40" s="22">
        <v>0</v>
      </c>
      <c r="R40" s="1"/>
      <c r="S40" s="39"/>
      <c r="T40" s="1"/>
      <c r="U40" s="1"/>
      <c r="V40" s="1"/>
      <c r="W40" s="1"/>
      <c r="X40" s="1"/>
      <c r="Y40" s="1"/>
      <c r="Z40" s="1"/>
    </row>
    <row r="41" spans="1:26" ht="15.75" customHeight="1" x14ac:dyDescent="0.2">
      <c r="A41" s="21">
        <f>Kontoplan!B31</f>
        <v>6480</v>
      </c>
      <c r="B41" s="21" t="str">
        <f>Kontoplan!C31</f>
        <v>Leiekostnad idrett</v>
      </c>
      <c r="C41" s="22"/>
      <c r="D41" s="22"/>
      <c r="E41" s="31">
        <f t="shared" si="4"/>
        <v>31080</v>
      </c>
      <c r="F41" s="22">
        <v>10000</v>
      </c>
      <c r="G41" s="22">
        <v>0</v>
      </c>
      <c r="H41" s="22">
        <v>0</v>
      </c>
      <c r="I41" s="22">
        <v>6500</v>
      </c>
      <c r="J41" s="22">
        <v>0</v>
      </c>
      <c r="K41" s="22">
        <v>0</v>
      </c>
      <c r="L41" s="22">
        <v>0</v>
      </c>
      <c r="M41" s="22">
        <v>10000</v>
      </c>
      <c r="N41" s="22">
        <v>0</v>
      </c>
      <c r="O41" s="22">
        <v>4580</v>
      </c>
      <c r="P41" s="22">
        <v>0</v>
      </c>
      <c r="Q41" s="22">
        <v>0</v>
      </c>
      <c r="R41" s="1"/>
      <c r="S41" s="39"/>
      <c r="T41" s="1"/>
      <c r="U41" s="1"/>
      <c r="V41" s="1"/>
      <c r="W41" s="1"/>
      <c r="X41" s="1"/>
      <c r="Y41" s="1"/>
      <c r="Z41" s="1"/>
    </row>
    <row r="42" spans="1:26" ht="15.75" customHeight="1" x14ac:dyDescent="0.2">
      <c r="A42" s="21">
        <f>Kontoplan!B32</f>
        <v>6490</v>
      </c>
      <c r="B42" s="21" t="str">
        <f>Kontoplan!C32</f>
        <v>Leiekostnad annen</v>
      </c>
      <c r="C42" s="22"/>
      <c r="D42" s="22"/>
      <c r="E42" s="31">
        <f t="shared" si="4"/>
        <v>35000</v>
      </c>
      <c r="F42" s="22"/>
      <c r="G42" s="22"/>
      <c r="H42" s="22">
        <v>35000</v>
      </c>
      <c r="I42" s="22"/>
      <c r="J42" s="22"/>
      <c r="K42" s="22"/>
      <c r="L42" s="22"/>
      <c r="M42" s="22"/>
      <c r="N42" s="22"/>
      <c r="O42" s="22"/>
      <c r="P42" s="22"/>
      <c r="Q42" s="22"/>
      <c r="R42" s="1"/>
      <c r="S42" s="39"/>
      <c r="T42" s="1"/>
      <c r="U42" s="1"/>
      <c r="V42" s="1"/>
      <c r="W42" s="1"/>
      <c r="X42" s="1"/>
      <c r="Y42" s="1"/>
      <c r="Z42" s="1"/>
    </row>
    <row r="43" spans="1:26" ht="15.75" customHeight="1" x14ac:dyDescent="0.2">
      <c r="A43" s="21">
        <f>Kontoplan!B33</f>
        <v>6540</v>
      </c>
      <c r="B43" s="21" t="str">
        <f>Kontoplan!C33</f>
        <v>Idrettsutstyr</v>
      </c>
      <c r="C43" s="22"/>
      <c r="D43" s="22"/>
      <c r="E43" s="31">
        <f t="shared" si="4"/>
        <v>0</v>
      </c>
      <c r="F43" s="22"/>
      <c r="G43" s="22"/>
      <c r="H43" s="22"/>
      <c r="I43" s="22"/>
      <c r="J43" s="22"/>
      <c r="K43" s="22"/>
      <c r="L43" s="22"/>
      <c r="M43" s="22"/>
      <c r="N43" s="22"/>
      <c r="O43" s="22"/>
      <c r="P43" s="22"/>
      <c r="Q43" s="22"/>
      <c r="R43" s="1"/>
      <c r="S43" s="39"/>
      <c r="T43" s="1"/>
      <c r="U43" s="1"/>
      <c r="V43" s="1"/>
      <c r="W43" s="1"/>
      <c r="X43" s="1"/>
      <c r="Y43" s="1"/>
      <c r="Z43" s="1"/>
    </row>
    <row r="44" spans="1:26" ht="15.75" customHeight="1" x14ac:dyDescent="0.2">
      <c r="A44" s="21">
        <f>Kontoplan!B34</f>
        <v>6550</v>
      </c>
      <c r="B44" s="21" t="str">
        <f>Kontoplan!C34</f>
        <v>Driftsmateriale</v>
      </c>
      <c r="C44" s="22"/>
      <c r="D44" s="22"/>
      <c r="E44" s="31">
        <f t="shared" si="4"/>
        <v>0</v>
      </c>
      <c r="F44" s="22"/>
      <c r="G44" s="22"/>
      <c r="H44" s="22"/>
      <c r="I44" s="22"/>
      <c r="J44" s="22"/>
      <c r="K44" s="22"/>
      <c r="L44" s="22"/>
      <c r="M44" s="22"/>
      <c r="N44" s="22"/>
      <c r="O44" s="22"/>
      <c r="P44" s="22"/>
      <c r="Q44" s="22"/>
      <c r="R44" s="1"/>
      <c r="S44" s="39"/>
      <c r="T44" s="1"/>
      <c r="U44" s="1"/>
      <c r="V44" s="1"/>
      <c r="W44" s="1"/>
      <c r="X44" s="1"/>
      <c r="Y44" s="1"/>
      <c r="Z44" s="1"/>
    </row>
    <row r="45" spans="1:26" ht="15.75" customHeight="1" x14ac:dyDescent="0.2">
      <c r="A45" s="21">
        <f>Kontoplan!B35</f>
        <v>6555</v>
      </c>
      <c r="B45" s="21" t="str">
        <f>Kontoplan!C35</f>
        <v>Andre driftskostnader</v>
      </c>
      <c r="C45" s="22"/>
      <c r="D45" s="22"/>
      <c r="E45" s="31">
        <f t="shared" si="4"/>
        <v>0</v>
      </c>
      <c r="F45" s="22"/>
      <c r="G45" s="22"/>
      <c r="H45" s="22"/>
      <c r="I45" s="22"/>
      <c r="J45" s="22"/>
      <c r="K45" s="22"/>
      <c r="L45" s="22"/>
      <c r="M45" s="22"/>
      <c r="N45" s="22"/>
      <c r="O45" s="22"/>
      <c r="P45" s="22"/>
      <c r="Q45" s="22"/>
      <c r="R45" s="1"/>
      <c r="S45" s="39"/>
      <c r="T45" s="1"/>
      <c r="U45" s="1"/>
      <c r="V45" s="1"/>
      <c r="W45" s="1"/>
      <c r="X45" s="1"/>
      <c r="Y45" s="1"/>
      <c r="Z45" s="1"/>
    </row>
    <row r="46" spans="1:26" ht="15.75" customHeight="1" x14ac:dyDescent="0.2">
      <c r="A46" s="21">
        <f>Kontoplan!B36</f>
        <v>6571</v>
      </c>
      <c r="B46" s="21" t="str">
        <f>Kontoplan!C36</f>
        <v>Drakter</v>
      </c>
      <c r="C46" s="22"/>
      <c r="D46" s="22"/>
      <c r="E46" s="31">
        <f t="shared" si="4"/>
        <v>0</v>
      </c>
      <c r="F46" s="22"/>
      <c r="G46" s="22"/>
      <c r="H46" s="22"/>
      <c r="I46" s="22"/>
      <c r="J46" s="22"/>
      <c r="K46" s="22"/>
      <c r="L46" s="22"/>
      <c r="M46" s="22"/>
      <c r="N46" s="22"/>
      <c r="O46" s="22"/>
      <c r="P46" s="22"/>
      <c r="Q46" s="22"/>
      <c r="R46" s="1"/>
      <c r="S46" s="39"/>
      <c r="T46" s="1"/>
      <c r="U46" s="1"/>
      <c r="V46" s="1"/>
      <c r="W46" s="1"/>
      <c r="X46" s="1"/>
      <c r="Y46" s="1"/>
      <c r="Z46" s="1"/>
    </row>
    <row r="47" spans="1:26" ht="15.75" customHeight="1" x14ac:dyDescent="0.2">
      <c r="A47" s="21">
        <f>Kontoplan!B37</f>
        <v>6572</v>
      </c>
      <c r="B47" s="21" t="str">
        <f>Kontoplan!C37</f>
        <v>Annet klær</v>
      </c>
      <c r="C47" s="22"/>
      <c r="D47" s="22"/>
      <c r="E47" s="31">
        <f t="shared" si="4"/>
        <v>0</v>
      </c>
      <c r="F47" s="22"/>
      <c r="G47" s="22"/>
      <c r="H47" s="22"/>
      <c r="I47" s="22"/>
      <c r="J47" s="22"/>
      <c r="K47" s="22"/>
      <c r="L47" s="22"/>
      <c r="M47" s="22"/>
      <c r="N47" s="22"/>
      <c r="O47" s="22"/>
      <c r="P47" s="22"/>
      <c r="Q47" s="22"/>
      <c r="R47" s="1"/>
      <c r="S47" s="39"/>
      <c r="T47" s="1"/>
      <c r="U47" s="1"/>
      <c r="V47" s="1"/>
      <c r="W47" s="1"/>
      <c r="X47" s="1"/>
      <c r="Y47" s="1"/>
      <c r="Z47" s="1"/>
    </row>
    <row r="48" spans="1:26" ht="15.75" customHeight="1" x14ac:dyDescent="0.2">
      <c r="A48" s="21">
        <f>Kontoplan!B38</f>
        <v>6620</v>
      </c>
      <c r="B48" s="21" t="str">
        <f>Kontoplan!C38</f>
        <v>Reparasjon og vedlikehold</v>
      </c>
      <c r="C48" s="22"/>
      <c r="D48" s="22"/>
      <c r="E48" s="31">
        <f t="shared" si="4"/>
        <v>0</v>
      </c>
      <c r="F48" s="22"/>
      <c r="G48" s="22"/>
      <c r="H48" s="22"/>
      <c r="I48" s="22"/>
      <c r="J48" s="22"/>
      <c r="K48" s="22"/>
      <c r="L48" s="22"/>
      <c r="M48" s="22"/>
      <c r="N48" s="22"/>
      <c r="O48" s="22"/>
      <c r="P48" s="22"/>
      <c r="Q48" s="22"/>
      <c r="R48" s="1"/>
      <c r="S48" s="39"/>
      <c r="T48" s="1"/>
      <c r="U48" s="1"/>
      <c r="V48" s="1"/>
      <c r="W48" s="1"/>
      <c r="X48" s="1"/>
      <c r="Y48" s="1"/>
      <c r="Z48" s="1"/>
    </row>
    <row r="49" spans="1:26" ht="15.75" customHeight="1" x14ac:dyDescent="0.2">
      <c r="A49" s="21">
        <f>Kontoplan!B39</f>
        <v>6705</v>
      </c>
      <c r="B49" s="21" t="str">
        <f>Kontoplan!C39</f>
        <v>Regnskapshonorar</v>
      </c>
      <c r="C49" s="22"/>
      <c r="D49" s="22"/>
      <c r="E49" s="31">
        <f t="shared" si="4"/>
        <v>0</v>
      </c>
      <c r="F49" s="22"/>
      <c r="G49" s="22"/>
      <c r="H49" s="22"/>
      <c r="I49" s="22"/>
      <c r="J49" s="22"/>
      <c r="K49" s="22"/>
      <c r="L49" s="22"/>
      <c r="M49" s="22"/>
      <c r="N49" s="22"/>
      <c r="O49" s="22"/>
      <c r="P49" s="22"/>
      <c r="Q49" s="22"/>
      <c r="R49" s="1"/>
      <c r="S49" s="39"/>
      <c r="T49" s="1"/>
      <c r="U49" s="1"/>
      <c r="V49" s="1"/>
      <c r="W49" s="1"/>
      <c r="X49" s="1"/>
      <c r="Y49" s="1"/>
      <c r="Z49" s="1"/>
    </row>
    <row r="50" spans="1:26" ht="15.75" customHeight="1" x14ac:dyDescent="0.2">
      <c r="A50" s="21">
        <f>Kontoplan!B40</f>
        <v>6710</v>
      </c>
      <c r="B50" s="21" t="str">
        <f>Kontoplan!C40</f>
        <v>Dommerhonorar</v>
      </c>
      <c r="C50" s="22"/>
      <c r="D50" s="22"/>
      <c r="E50" s="31">
        <f t="shared" si="4"/>
        <v>0</v>
      </c>
      <c r="F50" s="22"/>
      <c r="G50" s="22"/>
      <c r="H50" s="22"/>
      <c r="I50" s="22"/>
      <c r="J50" s="22"/>
      <c r="K50" s="22"/>
      <c r="L50" s="22"/>
      <c r="M50" s="22"/>
      <c r="N50" s="22"/>
      <c r="O50" s="22"/>
      <c r="P50" s="22"/>
      <c r="Q50" s="22"/>
      <c r="R50" s="1"/>
      <c r="S50" s="39"/>
      <c r="T50" s="1"/>
      <c r="U50" s="1"/>
      <c r="V50" s="1"/>
      <c r="W50" s="1"/>
      <c r="X50" s="1"/>
      <c r="Y50" s="1"/>
      <c r="Z50" s="1"/>
    </row>
    <row r="51" spans="1:26" ht="15.75" customHeight="1" x14ac:dyDescent="0.2">
      <c r="A51" s="21">
        <f>Kontoplan!B41</f>
        <v>6711</v>
      </c>
      <c r="B51" s="21" t="str">
        <f>Kontoplan!C41</f>
        <v>Trenerhonorar</v>
      </c>
      <c r="C51" s="22"/>
      <c r="D51" s="22"/>
      <c r="E51" s="31">
        <f t="shared" si="4"/>
        <v>0</v>
      </c>
      <c r="F51" s="22"/>
      <c r="G51" s="22"/>
      <c r="H51" s="22"/>
      <c r="I51" s="22"/>
      <c r="J51" s="22"/>
      <c r="K51" s="22"/>
      <c r="L51" s="22"/>
      <c r="M51" s="22"/>
      <c r="N51" s="22"/>
      <c r="O51" s="22"/>
      <c r="P51" s="22"/>
      <c r="Q51" s="22"/>
      <c r="R51" s="1"/>
      <c r="S51" s="39"/>
      <c r="T51" s="1"/>
      <c r="U51" s="1"/>
      <c r="V51" s="1"/>
      <c r="W51" s="1"/>
      <c r="X51" s="1"/>
      <c r="Y51" s="1"/>
      <c r="Z51" s="1"/>
    </row>
    <row r="52" spans="1:26" ht="15.75" customHeight="1" x14ac:dyDescent="0.2">
      <c r="A52" s="21">
        <f>Kontoplan!B42</f>
        <v>6800</v>
      </c>
      <c r="B52" s="21" t="str">
        <f>Kontoplan!C42</f>
        <v>Kontorrekvisita</v>
      </c>
      <c r="C52" s="22"/>
      <c r="D52" s="22"/>
      <c r="E52" s="31">
        <f t="shared" si="4"/>
        <v>0</v>
      </c>
      <c r="F52" s="22"/>
      <c r="G52" s="22"/>
      <c r="H52" s="22"/>
      <c r="I52" s="22"/>
      <c r="J52" s="22"/>
      <c r="K52" s="22"/>
      <c r="L52" s="22"/>
      <c r="M52" s="22"/>
      <c r="N52" s="22"/>
      <c r="O52" s="22"/>
      <c r="P52" s="22"/>
      <c r="Q52" s="22"/>
      <c r="R52" s="1"/>
      <c r="S52" s="39"/>
      <c r="T52" s="1"/>
      <c r="U52" s="1"/>
      <c r="V52" s="1"/>
      <c r="W52" s="1"/>
      <c r="X52" s="1"/>
      <c r="Y52" s="1"/>
      <c r="Z52" s="1"/>
    </row>
    <row r="53" spans="1:26" ht="15.75" customHeight="1" x14ac:dyDescent="0.2">
      <c r="A53" s="21">
        <f>Kontoplan!B43</f>
        <v>6810</v>
      </c>
      <c r="B53" s="21" t="str">
        <f>Kontoplan!C43</f>
        <v>Datakostnad</v>
      </c>
      <c r="C53" s="22"/>
      <c r="D53" s="22"/>
      <c r="E53" s="31">
        <f t="shared" si="4"/>
        <v>0</v>
      </c>
      <c r="F53" s="22"/>
      <c r="G53" s="22"/>
      <c r="H53" s="22"/>
      <c r="I53" s="22"/>
      <c r="J53" s="22"/>
      <c r="K53" s="22"/>
      <c r="L53" s="22"/>
      <c r="M53" s="22"/>
      <c r="N53" s="22"/>
      <c r="O53" s="22"/>
      <c r="P53" s="22"/>
      <c r="Q53" s="22"/>
      <c r="R53" s="1"/>
      <c r="S53" s="39"/>
      <c r="T53" s="1"/>
      <c r="U53" s="1"/>
      <c r="V53" s="1"/>
      <c r="W53" s="1"/>
      <c r="X53" s="1"/>
      <c r="Y53" s="1"/>
      <c r="Z53" s="1"/>
    </row>
    <row r="54" spans="1:26" ht="15.75" customHeight="1" x14ac:dyDescent="0.2">
      <c r="A54" s="21">
        <f>Kontoplan!B44</f>
        <v>6860</v>
      </c>
      <c r="B54" s="21" t="str">
        <f>Kontoplan!C44</f>
        <v>Møte, kurs, oppdatering o.l</v>
      </c>
      <c r="C54" s="22"/>
      <c r="D54" s="22"/>
      <c r="E54" s="31">
        <f t="shared" si="4"/>
        <v>0</v>
      </c>
      <c r="F54" s="22"/>
      <c r="G54" s="22"/>
      <c r="H54" s="22"/>
      <c r="I54" s="22"/>
      <c r="J54" s="22"/>
      <c r="K54" s="22"/>
      <c r="L54" s="22"/>
      <c r="M54" s="22"/>
      <c r="N54" s="22"/>
      <c r="O54" s="22"/>
      <c r="P54" s="22"/>
      <c r="Q54" s="22"/>
      <c r="R54" s="1"/>
      <c r="S54" s="39"/>
      <c r="T54" s="1"/>
      <c r="U54" s="1"/>
      <c r="V54" s="1"/>
      <c r="W54" s="1"/>
      <c r="X54" s="1"/>
      <c r="Y54" s="1"/>
      <c r="Z54" s="1"/>
    </row>
    <row r="55" spans="1:26" ht="15.75" customHeight="1" x14ac:dyDescent="0.2">
      <c r="A55" s="21">
        <f>Kontoplan!B45</f>
        <v>6900</v>
      </c>
      <c r="B55" s="21" t="str">
        <f>Kontoplan!C45</f>
        <v>Mobil</v>
      </c>
      <c r="C55" s="22"/>
      <c r="D55" s="22"/>
      <c r="E55" s="31">
        <f t="shared" si="4"/>
        <v>0</v>
      </c>
      <c r="F55" s="22"/>
      <c r="G55" s="22"/>
      <c r="H55" s="22"/>
      <c r="I55" s="22"/>
      <c r="J55" s="22"/>
      <c r="K55" s="22"/>
      <c r="L55" s="22"/>
      <c r="M55" s="22"/>
      <c r="N55" s="22"/>
      <c r="O55" s="22"/>
      <c r="P55" s="22"/>
      <c r="Q55" s="22"/>
      <c r="R55" s="1"/>
      <c r="S55" s="39"/>
      <c r="T55" s="1"/>
      <c r="U55" s="1"/>
      <c r="V55" s="1"/>
      <c r="W55" s="1"/>
      <c r="X55" s="1"/>
      <c r="Y55" s="1"/>
      <c r="Z55" s="1"/>
    </row>
    <row r="56" spans="1:26" ht="15.75" customHeight="1" x14ac:dyDescent="0.2">
      <c r="A56" s="21">
        <f>Kontoplan!B46</f>
        <v>7140</v>
      </c>
      <c r="B56" s="21" t="str">
        <f>Kontoplan!C46</f>
        <v>Reisekostnad idrett</v>
      </c>
      <c r="C56" s="22"/>
      <c r="D56" s="22"/>
      <c r="E56" s="31">
        <f t="shared" si="4"/>
        <v>0</v>
      </c>
      <c r="F56" s="22"/>
      <c r="G56" s="22"/>
      <c r="H56" s="22"/>
      <c r="I56" s="22"/>
      <c r="J56" s="22"/>
      <c r="K56" s="22"/>
      <c r="L56" s="22"/>
      <c r="M56" s="22"/>
      <c r="N56" s="22"/>
      <c r="O56" s="22"/>
      <c r="P56" s="22"/>
      <c r="Q56" s="22"/>
      <c r="R56" s="1"/>
      <c r="S56" s="39"/>
      <c r="T56" s="1"/>
      <c r="U56" s="1"/>
      <c r="V56" s="1"/>
      <c r="W56" s="1"/>
      <c r="X56" s="1"/>
      <c r="Y56" s="1"/>
      <c r="Z56" s="1"/>
    </row>
    <row r="57" spans="1:26" ht="15.75" customHeight="1" x14ac:dyDescent="0.2">
      <c r="A57" s="21">
        <f>Kontoplan!B47</f>
        <v>7141</v>
      </c>
      <c r="B57" s="21" t="str">
        <f>Kontoplan!C47</f>
        <v>Reisekostnad annet</v>
      </c>
      <c r="C57" s="22"/>
      <c r="D57" s="22"/>
      <c r="E57" s="31">
        <f t="shared" si="4"/>
        <v>0</v>
      </c>
      <c r="F57" s="22"/>
      <c r="G57" s="22"/>
      <c r="H57" s="22"/>
      <c r="I57" s="22"/>
      <c r="J57" s="22"/>
      <c r="K57" s="22"/>
      <c r="L57" s="22"/>
      <c r="M57" s="22"/>
      <c r="N57" s="22"/>
      <c r="O57" s="22"/>
      <c r="P57" s="22"/>
      <c r="Q57" s="22"/>
      <c r="R57" s="1"/>
      <c r="S57" s="39"/>
      <c r="T57" s="1"/>
      <c r="U57" s="1"/>
      <c r="V57" s="1"/>
      <c r="W57" s="1"/>
      <c r="X57" s="1"/>
      <c r="Y57" s="1"/>
      <c r="Z57" s="1"/>
    </row>
    <row r="58" spans="1:26" ht="15.75" customHeight="1" x14ac:dyDescent="0.2">
      <c r="A58" s="21">
        <f>Kontoplan!B48</f>
        <v>7310</v>
      </c>
      <c r="B58" s="21" t="str">
        <f>Kontoplan!C48</f>
        <v>Arrangement, idrett</v>
      </c>
      <c r="C58" s="22"/>
      <c r="D58" s="22"/>
      <c r="E58" s="31">
        <f t="shared" si="4"/>
        <v>0</v>
      </c>
      <c r="F58" s="22"/>
      <c r="G58" s="22"/>
      <c r="H58" s="22"/>
      <c r="I58" s="22"/>
      <c r="J58" s="22"/>
      <c r="K58" s="22"/>
      <c r="L58" s="22"/>
      <c r="M58" s="22"/>
      <c r="N58" s="22"/>
      <c r="O58" s="22"/>
      <c r="P58" s="22"/>
      <c r="Q58" s="22"/>
      <c r="R58" s="1"/>
      <c r="S58" s="39"/>
      <c r="T58" s="1"/>
      <c r="U58" s="1"/>
      <c r="V58" s="1"/>
      <c r="W58" s="1"/>
      <c r="X58" s="1"/>
      <c r="Y58" s="1"/>
      <c r="Z58" s="1"/>
    </row>
    <row r="59" spans="1:26" ht="15.75" customHeight="1" x14ac:dyDescent="0.2">
      <c r="A59" s="21">
        <f>Kontoplan!B49</f>
        <v>7315</v>
      </c>
      <c r="B59" s="21" t="str">
        <f>Kontoplan!C49</f>
        <v>Arrangement, ikke idrett</v>
      </c>
      <c r="C59" s="22"/>
      <c r="D59" s="22"/>
      <c r="E59" s="31">
        <f t="shared" si="4"/>
        <v>30530</v>
      </c>
      <c r="F59" s="22">
        <v>0</v>
      </c>
      <c r="G59" s="22">
        <v>0</v>
      </c>
      <c r="H59" s="22">
        <v>8280</v>
      </c>
      <c r="I59" s="22">
        <v>0</v>
      </c>
      <c r="J59" s="22">
        <v>0</v>
      </c>
      <c r="K59" s="22">
        <v>1250</v>
      </c>
      <c r="L59" s="22">
        <v>0</v>
      </c>
      <c r="M59" s="22">
        <v>0</v>
      </c>
      <c r="N59" s="22">
        <v>0</v>
      </c>
      <c r="O59" s="22">
        <v>0</v>
      </c>
      <c r="P59" s="22">
        <v>21000</v>
      </c>
      <c r="Q59" s="22">
        <v>0</v>
      </c>
      <c r="R59" s="1"/>
      <c r="S59" s="39"/>
      <c r="T59" s="1"/>
      <c r="U59" s="1"/>
      <c r="V59" s="1"/>
      <c r="W59" s="1"/>
      <c r="X59" s="1"/>
      <c r="Y59" s="1"/>
      <c r="Z59" s="1"/>
    </row>
    <row r="60" spans="1:26" ht="15.75" customHeight="1" x14ac:dyDescent="0.2">
      <c r="A60" s="21">
        <f>Kontoplan!B50</f>
        <v>7320</v>
      </c>
      <c r="B60" s="21" t="str">
        <f>Kontoplan!C50</f>
        <v>Markedsføring</v>
      </c>
      <c r="C60" s="22"/>
      <c r="D60" s="22"/>
      <c r="E60" s="31">
        <f t="shared" si="4"/>
        <v>750</v>
      </c>
      <c r="F60" s="22"/>
      <c r="G60" s="22"/>
      <c r="H60" s="22"/>
      <c r="I60" s="22"/>
      <c r="J60" s="22"/>
      <c r="K60" s="22"/>
      <c r="L60" s="22"/>
      <c r="M60" s="22">
        <v>750</v>
      </c>
      <c r="N60" s="22"/>
      <c r="O60" s="22"/>
      <c r="P60" s="22"/>
      <c r="Q60" s="22"/>
      <c r="R60" s="1"/>
      <c r="S60" s="39"/>
      <c r="T60" s="1"/>
      <c r="U60" s="1"/>
      <c r="V60" s="1"/>
      <c r="W60" s="1"/>
      <c r="X60" s="1"/>
      <c r="Y60" s="1"/>
      <c r="Z60" s="1"/>
    </row>
    <row r="61" spans="1:26" ht="15.75" customHeight="1" x14ac:dyDescent="0.2">
      <c r="A61" s="21">
        <f>Kontoplan!B51</f>
        <v>7350</v>
      </c>
      <c r="B61" s="21" t="str">
        <f>Kontoplan!C51</f>
        <v>Representasjon</v>
      </c>
      <c r="C61" s="22"/>
      <c r="D61" s="22"/>
      <c r="E61" s="31">
        <f t="shared" si="4"/>
        <v>0</v>
      </c>
      <c r="F61" s="22"/>
      <c r="G61" s="22"/>
      <c r="H61" s="22"/>
      <c r="I61" s="22"/>
      <c r="J61" s="22"/>
      <c r="K61" s="22"/>
      <c r="L61" s="22"/>
      <c r="M61" s="22"/>
      <c r="N61" s="22"/>
      <c r="O61" s="22"/>
      <c r="P61" s="22"/>
      <c r="Q61" s="22"/>
      <c r="R61" s="1"/>
      <c r="S61" s="39"/>
      <c r="T61" s="1"/>
      <c r="U61" s="1"/>
      <c r="V61" s="1"/>
      <c r="W61" s="1"/>
      <c r="X61" s="1"/>
      <c r="Y61" s="1"/>
      <c r="Z61" s="1"/>
    </row>
    <row r="62" spans="1:26" ht="15.75" customHeight="1" x14ac:dyDescent="0.2">
      <c r="A62" s="21">
        <f>Kontoplan!B52</f>
        <v>7401</v>
      </c>
      <c r="B62" s="21" t="str">
        <f>Kontoplan!C52</f>
        <v>Bot</v>
      </c>
      <c r="C62" s="22"/>
      <c r="D62" s="22"/>
      <c r="E62" s="31">
        <f t="shared" si="4"/>
        <v>0</v>
      </c>
      <c r="F62" s="22"/>
      <c r="G62" s="22"/>
      <c r="H62" s="22"/>
      <c r="I62" s="22"/>
      <c r="J62" s="22"/>
      <c r="K62" s="22"/>
      <c r="L62" s="22"/>
      <c r="M62" s="22"/>
      <c r="N62" s="22"/>
      <c r="O62" s="22"/>
      <c r="P62" s="22"/>
      <c r="Q62" s="22"/>
      <c r="R62" s="1"/>
      <c r="S62" s="39"/>
      <c r="T62" s="1"/>
      <c r="U62" s="1"/>
      <c r="V62" s="1"/>
      <c r="W62" s="1"/>
      <c r="X62" s="1"/>
      <c r="Y62" s="1"/>
      <c r="Z62" s="1"/>
    </row>
    <row r="63" spans="1:26" ht="15.75" customHeight="1" x14ac:dyDescent="0.2">
      <c r="A63" s="21">
        <f>Kontoplan!B53</f>
        <v>7410</v>
      </c>
      <c r="B63" s="21" t="str">
        <f>Kontoplan!C53</f>
        <v>Kontingent</v>
      </c>
      <c r="C63" s="22"/>
      <c r="D63" s="22"/>
      <c r="E63" s="31">
        <f t="shared" si="4"/>
        <v>0</v>
      </c>
      <c r="F63" s="22"/>
      <c r="G63" s="22"/>
      <c r="H63" s="22"/>
      <c r="I63" s="22"/>
      <c r="J63" s="22"/>
      <c r="K63" s="22"/>
      <c r="L63" s="22"/>
      <c r="M63" s="22"/>
      <c r="N63" s="22"/>
      <c r="O63" s="22"/>
      <c r="P63" s="22"/>
      <c r="Q63" s="22"/>
      <c r="R63" s="1"/>
      <c r="S63" s="39"/>
      <c r="T63" s="1"/>
      <c r="U63" s="1"/>
      <c r="V63" s="1"/>
      <c r="W63" s="1"/>
      <c r="X63" s="1"/>
      <c r="Y63" s="1"/>
      <c r="Z63" s="1"/>
    </row>
    <row r="64" spans="1:26" ht="15.75" customHeight="1" x14ac:dyDescent="0.2">
      <c r="A64" s="21">
        <f>Kontoplan!B54</f>
        <v>7430</v>
      </c>
      <c r="B64" s="21" t="str">
        <f>Kontoplan!C54</f>
        <v>Gave</v>
      </c>
      <c r="C64" s="22"/>
      <c r="D64" s="22"/>
      <c r="E64" s="31">
        <f t="shared" si="4"/>
        <v>0</v>
      </c>
      <c r="F64" s="22"/>
      <c r="G64" s="22"/>
      <c r="H64" s="22"/>
      <c r="I64" s="22"/>
      <c r="J64" s="22"/>
      <c r="K64" s="22"/>
      <c r="L64" s="22"/>
      <c r="M64" s="22"/>
      <c r="N64" s="22"/>
      <c r="O64" s="22"/>
      <c r="P64" s="22"/>
      <c r="Q64" s="22"/>
      <c r="R64" s="1"/>
      <c r="S64" s="39"/>
      <c r="T64" s="1"/>
      <c r="U64" s="1"/>
      <c r="V64" s="1"/>
      <c r="W64" s="1"/>
      <c r="X64" s="1"/>
      <c r="Y64" s="1"/>
      <c r="Z64" s="1"/>
    </row>
    <row r="65" spans="1:26" ht="15.75" customHeight="1" x14ac:dyDescent="0.2">
      <c r="A65" s="21">
        <f>Kontoplan!B55</f>
        <v>7500</v>
      </c>
      <c r="B65" s="21" t="str">
        <f>Kontoplan!C55</f>
        <v>Forsikringspremie</v>
      </c>
      <c r="C65" s="22"/>
      <c r="D65" s="22"/>
      <c r="E65" s="31">
        <f t="shared" si="4"/>
        <v>0</v>
      </c>
      <c r="F65" s="22"/>
      <c r="G65" s="22"/>
      <c r="H65" s="22"/>
      <c r="I65" s="22"/>
      <c r="J65" s="22"/>
      <c r="K65" s="22"/>
      <c r="L65" s="22"/>
      <c r="M65" s="22"/>
      <c r="N65" s="22"/>
      <c r="O65" s="22"/>
      <c r="P65" s="22"/>
      <c r="Q65" s="22"/>
      <c r="R65" s="1"/>
      <c r="S65" s="39"/>
      <c r="T65" s="1"/>
      <c r="U65" s="1"/>
      <c r="V65" s="1"/>
      <c r="W65" s="1"/>
      <c r="X65" s="1"/>
      <c r="Y65" s="1"/>
      <c r="Z65" s="1"/>
    </row>
    <row r="66" spans="1:26" ht="15.75" customHeight="1" x14ac:dyDescent="0.2">
      <c r="A66" s="21">
        <f>Kontoplan!B56</f>
        <v>7770</v>
      </c>
      <c r="B66" s="21" t="str">
        <f>Kontoplan!C56</f>
        <v>Bank og kortgebyr</v>
      </c>
      <c r="C66" s="22"/>
      <c r="D66" s="22"/>
      <c r="E66" s="31">
        <f t="shared" si="4"/>
        <v>0</v>
      </c>
      <c r="F66" s="22"/>
      <c r="G66" s="22"/>
      <c r="H66" s="22"/>
      <c r="I66" s="22"/>
      <c r="J66" s="22"/>
      <c r="K66" s="22"/>
      <c r="L66" s="22"/>
      <c r="M66" s="22"/>
      <c r="N66" s="22"/>
      <c r="O66" s="22"/>
      <c r="P66" s="22"/>
      <c r="Q66" s="22"/>
      <c r="R66" s="1"/>
      <c r="S66" s="39"/>
      <c r="T66" s="1"/>
      <c r="U66" s="1"/>
      <c r="V66" s="1"/>
      <c r="W66" s="1"/>
      <c r="X66" s="1"/>
      <c r="Y66" s="1"/>
      <c r="Z66" s="1"/>
    </row>
    <row r="67" spans="1:26" ht="15.75" customHeight="1" x14ac:dyDescent="0.2">
      <c r="A67" s="21">
        <f>Kontoplan!B57</f>
        <v>7791</v>
      </c>
      <c r="B67" s="21" t="str">
        <f>Kontoplan!C57</f>
        <v>Internstøtte grupper</v>
      </c>
      <c r="C67" s="22"/>
      <c r="D67" s="22"/>
      <c r="E67" s="31">
        <f t="shared" si="4"/>
        <v>0</v>
      </c>
      <c r="F67" s="22"/>
      <c r="G67" s="22"/>
      <c r="H67" s="22"/>
      <c r="I67" s="22"/>
      <c r="J67" s="22"/>
      <c r="K67" s="22"/>
      <c r="L67" s="22"/>
      <c r="M67" s="22"/>
      <c r="N67" s="22"/>
      <c r="O67" s="22"/>
      <c r="P67" s="22"/>
      <c r="Q67" s="22"/>
      <c r="R67" s="1"/>
      <c r="S67" s="39"/>
      <c r="T67" s="1"/>
      <c r="U67" s="1"/>
      <c r="V67" s="1"/>
      <c r="W67" s="1"/>
      <c r="X67" s="1"/>
      <c r="Y67" s="1"/>
      <c r="Z67" s="1"/>
    </row>
    <row r="68" spans="1:26" ht="15.75" customHeight="1" x14ac:dyDescent="0.2">
      <c r="A68" s="21">
        <f>Kontoplan!B58</f>
        <v>8050</v>
      </c>
      <c r="B68" s="21" t="str">
        <f>Kontoplan!C58</f>
        <v>Annen renteinntekt</v>
      </c>
      <c r="C68" s="22"/>
      <c r="D68" s="22"/>
      <c r="E68" s="31">
        <f t="shared" si="4"/>
        <v>0</v>
      </c>
      <c r="F68" s="22"/>
      <c r="G68" s="22"/>
      <c r="H68" s="22"/>
      <c r="I68" s="22"/>
      <c r="J68" s="22"/>
      <c r="K68" s="22"/>
      <c r="L68" s="22"/>
      <c r="M68" s="22"/>
      <c r="N68" s="22"/>
      <c r="O68" s="22"/>
      <c r="P68" s="22"/>
      <c r="Q68" s="22"/>
      <c r="R68" s="1"/>
      <c r="S68" s="39"/>
      <c r="T68" s="1"/>
      <c r="U68" s="1"/>
      <c r="V68" s="1"/>
      <c r="W68" s="1"/>
      <c r="X68" s="1"/>
      <c r="Y68" s="1"/>
      <c r="Z68" s="1"/>
    </row>
    <row r="69" spans="1:26" ht="15.75" customHeight="1" x14ac:dyDescent="0.2">
      <c r="A69" s="21">
        <f>Kontoplan!B59</f>
        <v>8150</v>
      </c>
      <c r="B69" s="21" t="str">
        <f>Kontoplan!C59</f>
        <v>Annen rentekostnad</v>
      </c>
      <c r="C69" s="22"/>
      <c r="D69" s="22"/>
      <c r="E69" s="31">
        <f t="shared" si="4"/>
        <v>0</v>
      </c>
      <c r="F69" s="22"/>
      <c r="G69" s="22"/>
      <c r="H69" s="22"/>
      <c r="I69" s="22"/>
      <c r="J69" s="22"/>
      <c r="K69" s="22"/>
      <c r="L69" s="22"/>
      <c r="M69" s="22"/>
      <c r="N69" s="22"/>
      <c r="O69" s="22"/>
      <c r="P69" s="22"/>
      <c r="Q69" s="22"/>
      <c r="R69" s="1"/>
      <c r="S69" s="39"/>
      <c r="T69" s="1"/>
      <c r="U69" s="1"/>
      <c r="V69" s="1"/>
      <c r="W69" s="1"/>
      <c r="X69" s="1"/>
      <c r="Y69" s="1"/>
      <c r="Z69" s="1"/>
    </row>
    <row r="70" spans="1:26" ht="15.75" customHeight="1" x14ac:dyDescent="0.2">
      <c r="A70" s="21">
        <f>Kontoplan!B60</f>
        <v>8170</v>
      </c>
      <c r="B70" s="21" t="str">
        <f>Kontoplan!C60</f>
        <v>Annen finanskostnad</v>
      </c>
      <c r="C70" s="22"/>
      <c r="D70" s="22"/>
      <c r="E70" s="31">
        <f t="shared" si="4"/>
        <v>0</v>
      </c>
      <c r="F70" s="22"/>
      <c r="G70" s="22"/>
      <c r="H70" s="22"/>
      <c r="I70" s="22"/>
      <c r="J70" s="22"/>
      <c r="K70" s="22"/>
      <c r="L70" s="22"/>
      <c r="M70" s="22"/>
      <c r="N70" s="22"/>
      <c r="O70" s="22"/>
      <c r="P70" s="22"/>
      <c r="Q70" s="22"/>
      <c r="R70" s="1"/>
      <c r="S70" s="39"/>
      <c r="T70" s="1"/>
      <c r="U70" s="1"/>
      <c r="V70" s="1"/>
      <c r="W70" s="1"/>
      <c r="X70" s="1"/>
      <c r="Y70" s="1"/>
      <c r="Z70" s="1"/>
    </row>
    <row r="71" spans="1:26" ht="15.75" customHeight="1" x14ac:dyDescent="0.2">
      <c r="A71" s="1"/>
      <c r="B71" s="1"/>
      <c r="C71" s="28"/>
      <c r="D71" s="28"/>
      <c r="E71" s="28"/>
      <c r="F71" s="28"/>
      <c r="G71" s="28"/>
      <c r="H71" s="28"/>
      <c r="I71" s="28"/>
      <c r="J71" s="28"/>
      <c r="K71" s="28"/>
      <c r="L71" s="28"/>
      <c r="M71" s="28"/>
      <c r="N71" s="28"/>
      <c r="O71" s="28"/>
      <c r="P71" s="28"/>
      <c r="Q71" s="28"/>
      <c r="R71" s="1"/>
      <c r="S71" s="1"/>
      <c r="T71" s="1"/>
      <c r="U71" s="1"/>
      <c r="V71" s="1"/>
      <c r="W71" s="1"/>
      <c r="X71" s="1"/>
      <c r="Y71" s="1"/>
      <c r="Z71" s="1"/>
    </row>
    <row r="72" spans="1:26" ht="15.75" customHeight="1" x14ac:dyDescent="0.2">
      <c r="A72" s="63" t="s">
        <v>172</v>
      </c>
      <c r="B72" s="61"/>
      <c r="C72" s="30">
        <f t="shared" ref="C72:Q72" si="5">SUM(C39:C71)</f>
        <v>0</v>
      </c>
      <c r="D72" s="30">
        <f t="shared" si="5"/>
        <v>0</v>
      </c>
      <c r="E72" s="31">
        <f t="shared" si="5"/>
        <v>101610</v>
      </c>
      <c r="F72" s="30">
        <f t="shared" si="5"/>
        <v>10000</v>
      </c>
      <c r="G72" s="30">
        <f t="shared" si="5"/>
        <v>0</v>
      </c>
      <c r="H72" s="30">
        <f t="shared" si="5"/>
        <v>43280</v>
      </c>
      <c r="I72" s="30">
        <f t="shared" si="5"/>
        <v>6500</v>
      </c>
      <c r="J72" s="30">
        <f t="shared" si="5"/>
        <v>750</v>
      </c>
      <c r="K72" s="30">
        <f t="shared" si="5"/>
        <v>1250</v>
      </c>
      <c r="L72" s="30">
        <f t="shared" si="5"/>
        <v>0</v>
      </c>
      <c r="M72" s="30">
        <f t="shared" si="5"/>
        <v>12750</v>
      </c>
      <c r="N72" s="30">
        <f t="shared" si="5"/>
        <v>0</v>
      </c>
      <c r="O72" s="30">
        <f t="shared" si="5"/>
        <v>6080</v>
      </c>
      <c r="P72" s="30">
        <f t="shared" si="5"/>
        <v>21000</v>
      </c>
      <c r="Q72" s="30">
        <f t="shared" si="5"/>
        <v>0</v>
      </c>
      <c r="R72" s="1"/>
      <c r="S72" s="3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3" t="s">
        <v>173</v>
      </c>
      <c r="B74" s="61"/>
      <c r="C74" s="30">
        <f t="shared" ref="C74:Q74" si="6">C32+C72</f>
        <v>0</v>
      </c>
      <c r="D74" s="30">
        <f t="shared" si="6"/>
        <v>0</v>
      </c>
      <c r="E74" s="31">
        <f t="shared" si="6"/>
        <v>-21690</v>
      </c>
      <c r="F74" s="30">
        <f t="shared" si="6"/>
        <v>-29100</v>
      </c>
      <c r="G74" s="30">
        <f t="shared" si="6"/>
        <v>3600</v>
      </c>
      <c r="H74" s="30">
        <f t="shared" si="6"/>
        <v>11280</v>
      </c>
      <c r="I74" s="30">
        <f t="shared" si="6"/>
        <v>3500</v>
      </c>
      <c r="J74" s="30">
        <f t="shared" si="6"/>
        <v>0</v>
      </c>
      <c r="K74" s="30">
        <f t="shared" si="6"/>
        <v>0</v>
      </c>
      <c r="L74" s="30">
        <f t="shared" si="6"/>
        <v>0</v>
      </c>
      <c r="M74" s="30">
        <f t="shared" si="6"/>
        <v>11250</v>
      </c>
      <c r="N74" s="30">
        <f t="shared" si="6"/>
        <v>-21600</v>
      </c>
      <c r="O74" s="30">
        <f t="shared" si="6"/>
        <v>3080</v>
      </c>
      <c r="P74" s="30">
        <f t="shared" si="6"/>
        <v>21000</v>
      </c>
      <c r="Q74" s="30">
        <f t="shared" si="6"/>
        <v>-17500</v>
      </c>
      <c r="R74" s="1"/>
      <c r="S74" s="3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1000"/>
  <sheetViews>
    <sheetView workbookViewId="0"/>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6"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7" t="s">
        <v>126</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8" t="str">
        <f ca="1">MID(CELL("filename",A1),FIND("]",CELL("filename",A1))+1,255)</f>
        <v>Klatring</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5" t="s">
        <v>161</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9" t="s">
        <v>162</v>
      </c>
      <c r="B12" s="19" t="s">
        <v>163</v>
      </c>
      <c r="C12" s="19" t="s">
        <v>164</v>
      </c>
      <c r="D12" s="19" t="s">
        <v>165</v>
      </c>
      <c r="E12" s="20" t="s">
        <v>166</v>
      </c>
      <c r="F12" s="19" t="s">
        <v>177</v>
      </c>
      <c r="G12" s="19" t="s">
        <v>178</v>
      </c>
      <c r="H12" s="19" t="s">
        <v>179</v>
      </c>
      <c r="I12" s="19" t="s">
        <v>180</v>
      </c>
      <c r="J12" s="19" t="s">
        <v>181</v>
      </c>
      <c r="K12" s="19" t="s">
        <v>182</v>
      </c>
      <c r="L12" s="19" t="s">
        <v>183</v>
      </c>
      <c r="M12" s="19" t="s">
        <v>184</v>
      </c>
      <c r="N12" s="19" t="s">
        <v>185</v>
      </c>
      <c r="O12" s="19" t="s">
        <v>186</v>
      </c>
      <c r="P12" s="19" t="s">
        <v>187</v>
      </c>
      <c r="Q12" s="19" t="s">
        <v>188</v>
      </c>
      <c r="R12" s="38"/>
      <c r="S12" s="19" t="s">
        <v>189</v>
      </c>
      <c r="T12" s="1"/>
      <c r="U12" s="1"/>
      <c r="V12" s="1"/>
      <c r="W12" s="1"/>
      <c r="X12" s="1"/>
      <c r="Y12" s="1"/>
      <c r="Z12" s="1"/>
    </row>
    <row r="13" spans="1:26" ht="15.75" customHeight="1" x14ac:dyDescent="0.2">
      <c r="A13" s="21">
        <f>Kontoplan!B11</f>
        <v>3000</v>
      </c>
      <c r="B13" s="21" t="str">
        <f>Kontoplan!C11</f>
        <v>Salgsinntekter, avgiftspliktig</v>
      </c>
      <c r="C13" s="22"/>
      <c r="D13" s="22"/>
      <c r="E13" s="31">
        <f t="shared" ref="E13:E30" si="0">SUM(F13:Q13)</f>
        <v>0</v>
      </c>
      <c r="F13" s="22"/>
      <c r="G13" s="22"/>
      <c r="H13" s="22"/>
      <c r="I13" s="22"/>
      <c r="J13" s="22"/>
      <c r="K13" s="22"/>
      <c r="L13" s="22"/>
      <c r="M13" s="22"/>
      <c r="N13" s="22"/>
      <c r="O13" s="22"/>
      <c r="P13" s="22"/>
      <c r="Q13" s="22"/>
      <c r="R13" s="1"/>
      <c r="S13" s="39"/>
      <c r="T13" s="1"/>
      <c r="U13" s="1"/>
      <c r="V13" s="1"/>
      <c r="W13" s="1"/>
      <c r="X13" s="1"/>
      <c r="Y13" s="1"/>
      <c r="Z13" s="1"/>
    </row>
    <row r="14" spans="1:26" ht="15.75" customHeight="1" x14ac:dyDescent="0.2">
      <c r="A14" s="21">
        <f>Kontoplan!B12</f>
        <v>3009</v>
      </c>
      <c r="B14" s="21" t="str">
        <f>Kontoplan!C12</f>
        <v>Sponsorinntekt</v>
      </c>
      <c r="C14" s="22"/>
      <c r="D14" s="22"/>
      <c r="E14" s="31">
        <f t="shared" si="0"/>
        <v>0</v>
      </c>
      <c r="F14" s="22"/>
      <c r="G14" s="22"/>
      <c r="H14" s="22"/>
      <c r="I14" s="22"/>
      <c r="J14" s="22"/>
      <c r="K14" s="22"/>
      <c r="L14" s="22"/>
      <c r="M14" s="22"/>
      <c r="N14" s="22"/>
      <c r="O14" s="22"/>
      <c r="P14" s="22"/>
      <c r="Q14" s="22"/>
      <c r="R14" s="1"/>
      <c r="S14" s="39"/>
      <c r="T14" s="1"/>
      <c r="U14" s="1"/>
      <c r="V14" s="1"/>
      <c r="W14" s="1"/>
      <c r="X14" s="1"/>
      <c r="Y14" s="1"/>
      <c r="Z14" s="1"/>
    </row>
    <row r="15" spans="1:26" ht="15.75" customHeight="1" x14ac:dyDescent="0.2">
      <c r="A15" s="21">
        <f>Kontoplan!B13</f>
        <v>3100</v>
      </c>
      <c r="B15" s="21" t="str">
        <f>Kontoplan!C13</f>
        <v>Salgsinntekter, avgiftsfri</v>
      </c>
      <c r="C15" s="22"/>
      <c r="D15" s="22"/>
      <c r="E15" s="31">
        <f t="shared" si="0"/>
        <v>0</v>
      </c>
      <c r="F15" s="22"/>
      <c r="G15" s="22"/>
      <c r="H15" s="22"/>
      <c r="I15" s="22"/>
      <c r="J15" s="22"/>
      <c r="K15" s="22"/>
      <c r="L15" s="22"/>
      <c r="M15" s="22"/>
      <c r="N15" s="22"/>
      <c r="O15" s="22"/>
      <c r="P15" s="22"/>
      <c r="Q15" s="22"/>
      <c r="R15" s="1"/>
      <c r="S15" s="39"/>
      <c r="T15" s="1"/>
      <c r="U15" s="1"/>
      <c r="V15" s="1"/>
      <c r="W15" s="1"/>
      <c r="X15" s="1"/>
      <c r="Y15" s="1"/>
      <c r="Z15" s="1"/>
    </row>
    <row r="16" spans="1:26" ht="15.75" customHeight="1" x14ac:dyDescent="0.2">
      <c r="A16" s="21">
        <f>Kontoplan!B14</f>
        <v>3101</v>
      </c>
      <c r="B16" s="21" t="str">
        <f>Kontoplan!C14</f>
        <v>Dugnad</v>
      </c>
      <c r="C16" s="22"/>
      <c r="D16" s="22"/>
      <c r="E16" s="31">
        <f t="shared" si="0"/>
        <v>0</v>
      </c>
      <c r="F16" s="22"/>
      <c r="G16" s="22"/>
      <c r="H16" s="22"/>
      <c r="I16" s="22"/>
      <c r="J16" s="22"/>
      <c r="K16" s="22"/>
      <c r="L16" s="22"/>
      <c r="M16" s="22"/>
      <c r="N16" s="22"/>
      <c r="O16" s="22"/>
      <c r="P16" s="22"/>
      <c r="Q16" s="22"/>
      <c r="R16" s="1"/>
      <c r="S16" s="39"/>
      <c r="T16" s="1"/>
      <c r="U16" s="1"/>
      <c r="V16" s="1"/>
      <c r="W16" s="1"/>
      <c r="X16" s="1"/>
      <c r="Y16" s="1"/>
      <c r="Z16" s="1"/>
    </row>
    <row r="17" spans="1:26" ht="15.75" customHeight="1" x14ac:dyDescent="0.2">
      <c r="A17" s="21">
        <f>Kontoplan!B15</f>
        <v>3410</v>
      </c>
      <c r="B17" s="21" t="str">
        <f>Kontoplan!C15</f>
        <v>Tilskudd fra Oslo Kommune</v>
      </c>
      <c r="C17" s="22"/>
      <c r="D17" s="22"/>
      <c r="E17" s="31">
        <f t="shared" si="0"/>
        <v>0</v>
      </c>
      <c r="F17" s="22"/>
      <c r="G17" s="22"/>
      <c r="H17" s="22"/>
      <c r="I17" s="22"/>
      <c r="J17" s="22"/>
      <c r="K17" s="22"/>
      <c r="L17" s="22"/>
      <c r="M17" s="22"/>
      <c r="N17" s="22"/>
      <c r="O17" s="22"/>
      <c r="P17" s="22"/>
      <c r="Q17" s="22"/>
      <c r="R17" s="1"/>
      <c r="S17" s="39"/>
      <c r="T17" s="1"/>
      <c r="U17" s="1"/>
      <c r="V17" s="1"/>
      <c r="W17" s="1"/>
      <c r="X17" s="1"/>
      <c r="Y17" s="1"/>
      <c r="Z17" s="1"/>
    </row>
    <row r="18" spans="1:26" ht="15.75" customHeight="1" x14ac:dyDescent="0.2">
      <c r="A18" s="21">
        <f>Kontoplan!B16</f>
        <v>3420</v>
      </c>
      <c r="B18" s="21" t="str">
        <f>Kontoplan!C16</f>
        <v>Momskompensasjon</v>
      </c>
      <c r="C18" s="22"/>
      <c r="D18" s="22"/>
      <c r="E18" s="31">
        <f t="shared" si="0"/>
        <v>0</v>
      </c>
      <c r="F18" s="22"/>
      <c r="G18" s="22"/>
      <c r="H18" s="22"/>
      <c r="I18" s="22"/>
      <c r="J18" s="22"/>
      <c r="K18" s="22"/>
      <c r="L18" s="22"/>
      <c r="M18" s="22"/>
      <c r="N18" s="22"/>
      <c r="O18" s="22"/>
      <c r="P18" s="22"/>
      <c r="Q18" s="22"/>
      <c r="R18" s="1"/>
      <c r="S18" s="39"/>
      <c r="T18" s="1"/>
      <c r="U18" s="1"/>
      <c r="V18" s="1"/>
      <c r="W18" s="1"/>
      <c r="X18" s="1"/>
      <c r="Y18" s="1"/>
      <c r="Z18" s="1"/>
    </row>
    <row r="19" spans="1:26" ht="15.75" customHeight="1" x14ac:dyDescent="0.2">
      <c r="A19" s="21">
        <f>Kontoplan!B17</f>
        <v>3430</v>
      </c>
      <c r="B19" s="21" t="str">
        <f>Kontoplan!C17</f>
        <v>Grasrotandelen Norsk Tipping</v>
      </c>
      <c r="C19" s="22"/>
      <c r="D19" s="22"/>
      <c r="E19" s="31">
        <f t="shared" si="0"/>
        <v>0</v>
      </c>
      <c r="F19" s="22"/>
      <c r="G19" s="22"/>
      <c r="H19" s="22"/>
      <c r="I19" s="22"/>
      <c r="J19" s="22"/>
      <c r="K19" s="22"/>
      <c r="L19" s="22"/>
      <c r="M19" s="22"/>
      <c r="N19" s="22"/>
      <c r="O19" s="22"/>
      <c r="P19" s="22"/>
      <c r="Q19" s="22"/>
      <c r="R19" s="1"/>
      <c r="S19" s="39"/>
      <c r="T19" s="1"/>
      <c r="U19" s="1"/>
      <c r="V19" s="1"/>
      <c r="W19" s="1"/>
      <c r="X19" s="1"/>
      <c r="Y19" s="1"/>
      <c r="Z19" s="1"/>
    </row>
    <row r="20" spans="1:26" ht="15.75" customHeight="1" x14ac:dyDescent="0.2">
      <c r="A20" s="21">
        <f>Kontoplan!B18</f>
        <v>3900</v>
      </c>
      <c r="B20" s="21" t="str">
        <f>Kontoplan!C18</f>
        <v>Annen driftsrelatert inntekt</v>
      </c>
      <c r="C20" s="22"/>
      <c r="D20" s="22"/>
      <c r="E20" s="31">
        <f t="shared" si="0"/>
        <v>0</v>
      </c>
      <c r="F20" s="22"/>
      <c r="G20" s="22"/>
      <c r="H20" s="22"/>
      <c r="I20" s="22"/>
      <c r="J20" s="22"/>
      <c r="K20" s="22"/>
      <c r="L20" s="22"/>
      <c r="M20" s="22"/>
      <c r="N20" s="22"/>
      <c r="O20" s="22"/>
      <c r="P20" s="22"/>
      <c r="Q20" s="22"/>
      <c r="R20" s="1"/>
      <c r="S20" s="39"/>
      <c r="T20" s="1"/>
      <c r="U20" s="1"/>
      <c r="V20" s="1"/>
      <c r="W20" s="1"/>
      <c r="X20" s="1"/>
      <c r="Y20" s="1"/>
      <c r="Z20" s="1"/>
    </row>
    <row r="21" spans="1:26" ht="15.75" customHeight="1" x14ac:dyDescent="0.2">
      <c r="A21" s="21">
        <f>Kontoplan!B19</f>
        <v>3901</v>
      </c>
      <c r="B21" s="21" t="str">
        <f>Kontoplan!C19</f>
        <v>Internstøtte BI Athletics</v>
      </c>
      <c r="C21" s="22"/>
      <c r="D21" s="22"/>
      <c r="E21" s="31">
        <f t="shared" si="0"/>
        <v>0</v>
      </c>
      <c r="F21" s="22"/>
      <c r="G21" s="22"/>
      <c r="H21" s="22"/>
      <c r="I21" s="22"/>
      <c r="J21" s="22"/>
      <c r="K21" s="22"/>
      <c r="L21" s="22"/>
      <c r="M21" s="22"/>
      <c r="N21" s="22"/>
      <c r="O21" s="22"/>
      <c r="P21" s="22"/>
      <c r="Q21" s="22"/>
      <c r="R21" s="1"/>
      <c r="S21" s="39"/>
      <c r="T21" s="1"/>
      <c r="U21" s="1"/>
      <c r="V21" s="1"/>
      <c r="W21" s="1"/>
      <c r="X21" s="1"/>
      <c r="Y21" s="1"/>
      <c r="Z21" s="1"/>
    </row>
    <row r="22" spans="1:26" ht="15.75" customHeight="1" x14ac:dyDescent="0.2">
      <c r="A22" s="21">
        <f>Kontoplan!B20</f>
        <v>3920</v>
      </c>
      <c r="B22" s="21" t="str">
        <f>Kontoplan!C20</f>
        <v>Medlemskontingent</v>
      </c>
      <c r="C22" s="22"/>
      <c r="D22" s="22"/>
      <c r="E22" s="31">
        <f t="shared" si="0"/>
        <v>0</v>
      </c>
      <c r="F22" s="22"/>
      <c r="G22" s="22"/>
      <c r="H22" s="22"/>
      <c r="I22" s="22"/>
      <c r="J22" s="22"/>
      <c r="K22" s="22"/>
      <c r="L22" s="22"/>
      <c r="M22" s="22"/>
      <c r="N22" s="22"/>
      <c r="O22" s="22"/>
      <c r="P22" s="22"/>
      <c r="Q22" s="22"/>
      <c r="R22" s="1"/>
      <c r="S22" s="39"/>
      <c r="T22" s="1"/>
      <c r="U22" s="1"/>
      <c r="V22" s="1"/>
      <c r="W22" s="1"/>
      <c r="X22" s="1"/>
      <c r="Y22" s="1"/>
      <c r="Z22" s="1"/>
    </row>
    <row r="23" spans="1:26" ht="15.75" customHeight="1" x14ac:dyDescent="0.2">
      <c r="A23" s="21">
        <f>Kontoplan!B21</f>
        <v>3921</v>
      </c>
      <c r="B23" s="21" t="str">
        <f>Kontoplan!C21</f>
        <v>Gruppeavgift</v>
      </c>
      <c r="C23" s="22"/>
      <c r="D23" s="22"/>
      <c r="E23" s="31">
        <f t="shared" si="0"/>
        <v>-34800</v>
      </c>
      <c r="F23" s="22">
        <v>-17400</v>
      </c>
      <c r="G23" s="22"/>
      <c r="H23" s="22"/>
      <c r="I23" s="22"/>
      <c r="J23" s="22"/>
      <c r="K23" s="22"/>
      <c r="L23" s="22"/>
      <c r="M23" s="22"/>
      <c r="N23" s="22">
        <v>-17400</v>
      </c>
      <c r="O23" s="22"/>
      <c r="P23" s="22"/>
      <c r="Q23" s="22"/>
      <c r="R23" s="1"/>
      <c r="S23" s="39"/>
      <c r="T23" s="1"/>
      <c r="U23" s="1"/>
      <c r="V23" s="1"/>
      <c r="W23" s="1"/>
      <c r="X23" s="1"/>
      <c r="Y23" s="1"/>
      <c r="Z23" s="1"/>
    </row>
    <row r="24" spans="1:26" ht="15.75" customHeight="1" x14ac:dyDescent="0.2">
      <c r="A24" s="21">
        <f>Kontoplan!B22</f>
        <v>3930</v>
      </c>
      <c r="B24" s="21" t="str">
        <f>Kontoplan!C22</f>
        <v>Treningsavgift</v>
      </c>
      <c r="C24" s="22"/>
      <c r="D24" s="22"/>
      <c r="E24" s="31">
        <f t="shared" si="0"/>
        <v>-29268</v>
      </c>
      <c r="F24" s="22"/>
      <c r="G24" s="22"/>
      <c r="H24" s="22">
        <v>-7947</v>
      </c>
      <c r="I24" s="22"/>
      <c r="J24" s="22"/>
      <c r="K24" s="22">
        <v>-10445</v>
      </c>
      <c r="L24" s="22"/>
      <c r="M24" s="22"/>
      <c r="N24" s="22">
        <v>-2494</v>
      </c>
      <c r="O24" s="22"/>
      <c r="P24" s="22"/>
      <c r="Q24" s="22">
        <v>-8382</v>
      </c>
      <c r="R24" s="1"/>
      <c r="S24" s="39"/>
      <c r="T24" s="1"/>
      <c r="U24" s="1"/>
      <c r="V24" s="1"/>
      <c r="W24" s="1"/>
      <c r="X24" s="1"/>
      <c r="Y24" s="1"/>
      <c r="Z24" s="1"/>
    </row>
    <row r="25" spans="1:26" ht="15.75" customHeight="1" x14ac:dyDescent="0.2">
      <c r="A25" s="21">
        <f>Kontoplan!B23</f>
        <v>3990</v>
      </c>
      <c r="B25" s="21" t="str">
        <f>Kontoplan!C23</f>
        <v>Kontingent fra BI-studenter</v>
      </c>
      <c r="C25" s="22"/>
      <c r="D25" s="22"/>
      <c r="E25" s="31">
        <f t="shared" si="0"/>
        <v>0</v>
      </c>
      <c r="F25" s="22"/>
      <c r="G25" s="22"/>
      <c r="H25" s="22"/>
      <c r="I25" s="22"/>
      <c r="J25" s="22"/>
      <c r="K25" s="22"/>
      <c r="L25" s="22"/>
      <c r="M25" s="22"/>
      <c r="N25" s="22"/>
      <c r="O25" s="22"/>
      <c r="P25" s="22"/>
      <c r="Q25" s="22"/>
      <c r="R25" s="1"/>
      <c r="S25" s="39"/>
      <c r="T25" s="1"/>
      <c r="U25" s="1"/>
      <c r="V25" s="1"/>
      <c r="W25" s="1"/>
      <c r="X25" s="1"/>
      <c r="Y25" s="1"/>
      <c r="Z25" s="1"/>
    </row>
    <row r="26" spans="1:26" ht="15.75" customHeight="1" x14ac:dyDescent="0.2">
      <c r="A26" s="21">
        <f>Kontoplan!B24</f>
        <v>3991</v>
      </c>
      <c r="B26" s="21" t="str">
        <f>Kontoplan!C24</f>
        <v>Støtte fra BISO</v>
      </c>
      <c r="C26" s="22"/>
      <c r="D26" s="22"/>
      <c r="E26" s="31">
        <f t="shared" si="0"/>
        <v>0</v>
      </c>
      <c r="F26" s="22"/>
      <c r="G26" s="22"/>
      <c r="H26" s="22"/>
      <c r="I26" s="22"/>
      <c r="J26" s="22"/>
      <c r="K26" s="22"/>
      <c r="L26" s="22"/>
      <c r="M26" s="22"/>
      <c r="N26" s="22"/>
      <c r="O26" s="22"/>
      <c r="P26" s="22"/>
      <c r="Q26" s="22"/>
      <c r="R26" s="1"/>
      <c r="S26" s="39"/>
      <c r="T26" s="1"/>
      <c r="U26" s="1"/>
      <c r="V26" s="1"/>
      <c r="W26" s="1"/>
      <c r="X26" s="1"/>
      <c r="Y26" s="1"/>
      <c r="Z26" s="1"/>
    </row>
    <row r="27" spans="1:26" ht="15.75" customHeight="1" x14ac:dyDescent="0.2">
      <c r="A27" s="21">
        <f>Kontoplan!B25</f>
        <v>3992</v>
      </c>
      <c r="B27" s="21" t="str">
        <f>Kontoplan!C25</f>
        <v>Støtte fra BI</v>
      </c>
      <c r="C27" s="22"/>
      <c r="D27" s="22"/>
      <c r="E27" s="31">
        <f t="shared" si="0"/>
        <v>0</v>
      </c>
      <c r="F27" s="22"/>
      <c r="G27" s="22"/>
      <c r="H27" s="22"/>
      <c r="I27" s="22"/>
      <c r="J27" s="22"/>
      <c r="K27" s="22"/>
      <c r="L27" s="22"/>
      <c r="M27" s="22"/>
      <c r="N27" s="22"/>
      <c r="O27" s="22"/>
      <c r="P27" s="22"/>
      <c r="Q27" s="22"/>
      <c r="R27" s="1"/>
      <c r="S27" s="39"/>
      <c r="T27" s="1"/>
      <c r="U27" s="1"/>
      <c r="V27" s="1"/>
      <c r="W27" s="1"/>
      <c r="X27" s="1"/>
      <c r="Y27" s="1"/>
      <c r="Z27" s="1"/>
    </row>
    <row r="28" spans="1:26" ht="15.75" customHeight="1" x14ac:dyDescent="0.2">
      <c r="A28" s="21">
        <f>Kontoplan!B26</f>
        <v>3993</v>
      </c>
      <c r="B28" s="21" t="str">
        <f>Kontoplan!C26</f>
        <v>Støtte fra Velferdstinget</v>
      </c>
      <c r="C28" s="22"/>
      <c r="D28" s="22"/>
      <c r="E28" s="31">
        <f t="shared" si="0"/>
        <v>0</v>
      </c>
      <c r="F28" s="22"/>
      <c r="G28" s="22"/>
      <c r="H28" s="22"/>
      <c r="I28" s="22"/>
      <c r="J28" s="22"/>
      <c r="K28" s="22"/>
      <c r="L28" s="22"/>
      <c r="M28" s="22"/>
      <c r="N28" s="22"/>
      <c r="O28" s="22"/>
      <c r="P28" s="22"/>
      <c r="Q28" s="22"/>
      <c r="R28" s="1"/>
      <c r="S28" s="39"/>
      <c r="T28" s="1"/>
      <c r="U28" s="1"/>
      <c r="V28" s="1"/>
      <c r="W28" s="1"/>
      <c r="X28" s="1"/>
      <c r="Y28" s="1"/>
      <c r="Z28" s="1"/>
    </row>
    <row r="29" spans="1:26" ht="15.75" customHeight="1" x14ac:dyDescent="0.2">
      <c r="A29" s="21">
        <f>Kontoplan!B27</f>
        <v>3994</v>
      </c>
      <c r="B29" s="21" t="str">
        <f>Kontoplan!C27</f>
        <v>Støtte fra NSI</v>
      </c>
      <c r="C29" s="22"/>
      <c r="D29" s="22"/>
      <c r="E29" s="31">
        <f t="shared" si="0"/>
        <v>0</v>
      </c>
      <c r="F29" s="22"/>
      <c r="G29" s="22"/>
      <c r="H29" s="22"/>
      <c r="I29" s="22"/>
      <c r="J29" s="22"/>
      <c r="K29" s="22"/>
      <c r="L29" s="22"/>
      <c r="M29" s="22"/>
      <c r="N29" s="22"/>
      <c r="O29" s="22"/>
      <c r="P29" s="22"/>
      <c r="Q29" s="22"/>
      <c r="R29" s="1"/>
      <c r="S29" s="39"/>
      <c r="T29" s="1"/>
      <c r="U29" s="1"/>
      <c r="V29" s="1"/>
      <c r="W29" s="1"/>
      <c r="X29" s="1"/>
      <c r="Y29" s="1"/>
      <c r="Z29" s="1"/>
    </row>
    <row r="30" spans="1:26" ht="15.75" customHeight="1" x14ac:dyDescent="0.2">
      <c r="A30" s="21">
        <f>Kontoplan!B28</f>
        <v>3995</v>
      </c>
      <c r="B30" s="21" t="str">
        <f>Kontoplan!C28</f>
        <v>Annen støtte</v>
      </c>
      <c r="C30" s="22"/>
      <c r="D30" s="22"/>
      <c r="E30" s="31">
        <f t="shared" si="0"/>
        <v>0</v>
      </c>
      <c r="F30" s="22"/>
      <c r="G30" s="22"/>
      <c r="H30" s="22"/>
      <c r="I30" s="22"/>
      <c r="J30" s="22"/>
      <c r="K30" s="22"/>
      <c r="L30" s="22"/>
      <c r="M30" s="22"/>
      <c r="N30" s="22"/>
      <c r="O30" s="22"/>
      <c r="P30" s="22"/>
      <c r="Q30" s="22"/>
      <c r="R30" s="1"/>
      <c r="S30" s="39"/>
      <c r="T30" s="1"/>
      <c r="U30" s="1"/>
      <c r="V30" s="1"/>
      <c r="W30" s="1"/>
      <c r="X30" s="1"/>
      <c r="Y30" s="1"/>
      <c r="Z30" s="1"/>
    </row>
    <row r="31" spans="1:26" ht="15.75" customHeight="1" x14ac:dyDescent="0.2">
      <c r="A31" s="1"/>
      <c r="B31" s="1"/>
      <c r="C31" s="28"/>
      <c r="D31" s="28"/>
      <c r="E31" s="28"/>
      <c r="F31" s="28"/>
      <c r="G31" s="28"/>
      <c r="H31" s="28"/>
      <c r="I31" s="28"/>
      <c r="J31" s="28"/>
      <c r="K31" s="28"/>
      <c r="L31" s="28"/>
      <c r="M31" s="28"/>
      <c r="N31" s="28"/>
      <c r="O31" s="28"/>
      <c r="P31" s="28"/>
      <c r="Q31" s="28"/>
      <c r="R31" s="1"/>
      <c r="S31" s="1"/>
      <c r="T31" s="1"/>
      <c r="U31" s="1"/>
      <c r="V31" s="1"/>
      <c r="W31" s="1"/>
      <c r="X31" s="1"/>
      <c r="Y31" s="1"/>
      <c r="Z31" s="1"/>
    </row>
    <row r="32" spans="1:26" ht="15.75" customHeight="1" x14ac:dyDescent="0.2">
      <c r="A32" s="63" t="s">
        <v>170</v>
      </c>
      <c r="B32" s="61"/>
      <c r="C32" s="30">
        <f t="shared" ref="C32:Q32" si="1">SUM(C13:C31)</f>
        <v>0</v>
      </c>
      <c r="D32" s="30">
        <f t="shared" si="1"/>
        <v>0</v>
      </c>
      <c r="E32" s="31">
        <f t="shared" si="1"/>
        <v>-64068</v>
      </c>
      <c r="F32" s="30">
        <f t="shared" si="1"/>
        <v>-17400</v>
      </c>
      <c r="G32" s="30">
        <f t="shared" si="1"/>
        <v>0</v>
      </c>
      <c r="H32" s="30">
        <f t="shared" si="1"/>
        <v>-7947</v>
      </c>
      <c r="I32" s="30">
        <f t="shared" si="1"/>
        <v>0</v>
      </c>
      <c r="J32" s="30">
        <f t="shared" si="1"/>
        <v>0</v>
      </c>
      <c r="K32" s="30">
        <f t="shared" si="1"/>
        <v>-10445</v>
      </c>
      <c r="L32" s="30">
        <f t="shared" si="1"/>
        <v>0</v>
      </c>
      <c r="M32" s="30">
        <f t="shared" si="1"/>
        <v>0</v>
      </c>
      <c r="N32" s="30">
        <f t="shared" si="1"/>
        <v>-19894</v>
      </c>
      <c r="O32" s="30">
        <f t="shared" si="1"/>
        <v>0</v>
      </c>
      <c r="P32" s="30">
        <f t="shared" si="1"/>
        <v>0</v>
      </c>
      <c r="Q32" s="30">
        <f t="shared" si="1"/>
        <v>-8382</v>
      </c>
      <c r="R32" s="1"/>
      <c r="S32" s="3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5" t="s">
        <v>171</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9" t="s">
        <v>162</v>
      </c>
      <c r="B38" s="19" t="s">
        <v>163</v>
      </c>
      <c r="C38" s="19" t="s">
        <v>164</v>
      </c>
      <c r="D38" s="19" t="s">
        <v>165</v>
      </c>
      <c r="E38" s="20" t="s">
        <v>166</v>
      </c>
      <c r="F38" s="19" t="s">
        <v>177</v>
      </c>
      <c r="G38" s="19" t="s">
        <v>178</v>
      </c>
      <c r="H38" s="19" t="s">
        <v>179</v>
      </c>
      <c r="I38" s="19" t="s">
        <v>180</v>
      </c>
      <c r="J38" s="19" t="s">
        <v>181</v>
      </c>
      <c r="K38" s="19" t="s">
        <v>182</v>
      </c>
      <c r="L38" s="19" t="s">
        <v>183</v>
      </c>
      <c r="M38" s="19" t="s">
        <v>184</v>
      </c>
      <c r="N38" s="19" t="s">
        <v>185</v>
      </c>
      <c r="O38" s="19" t="s">
        <v>186</v>
      </c>
      <c r="P38" s="19" t="s">
        <v>187</v>
      </c>
      <c r="Q38" s="19" t="s">
        <v>188</v>
      </c>
      <c r="R38" s="38"/>
      <c r="S38" s="19" t="s">
        <v>189</v>
      </c>
      <c r="T38" s="1"/>
      <c r="U38" s="1"/>
      <c r="V38" s="1"/>
      <c r="W38" s="1"/>
      <c r="X38" s="1"/>
      <c r="Y38" s="1"/>
      <c r="Z38" s="1"/>
    </row>
    <row r="39" spans="1:26" ht="15.75" customHeight="1" x14ac:dyDescent="0.2">
      <c r="A39" s="21">
        <f>Kontoplan!B29</f>
        <v>5910</v>
      </c>
      <c r="B39" s="21" t="str">
        <f>Kontoplan!C29</f>
        <v>Lunsjkort</v>
      </c>
      <c r="C39" s="22"/>
      <c r="D39" s="22"/>
      <c r="E39" s="31">
        <f t="shared" ref="E39:E70" si="2">SUM(F39:Q39)</f>
        <v>0</v>
      </c>
      <c r="F39" s="22"/>
      <c r="G39" s="22"/>
      <c r="H39" s="22"/>
      <c r="I39" s="22"/>
      <c r="J39" s="22"/>
      <c r="K39" s="22"/>
      <c r="L39" s="22"/>
      <c r="M39" s="22"/>
      <c r="N39" s="22"/>
      <c r="O39" s="22"/>
      <c r="P39" s="22"/>
      <c r="Q39" s="22"/>
      <c r="R39" s="1"/>
      <c r="S39" s="39"/>
      <c r="T39" s="1"/>
      <c r="U39" s="1"/>
      <c r="V39" s="1"/>
      <c r="W39" s="1"/>
      <c r="X39" s="1"/>
      <c r="Y39" s="1"/>
      <c r="Z39" s="1"/>
    </row>
    <row r="40" spans="1:26" ht="15.75" customHeight="1" x14ac:dyDescent="0.2">
      <c r="A40" s="21">
        <f>Kontoplan!B30</f>
        <v>5995</v>
      </c>
      <c r="B40" s="21" t="str">
        <f>Kontoplan!C30</f>
        <v>Styrekostnader</v>
      </c>
      <c r="C40" s="22"/>
      <c r="D40" s="22"/>
      <c r="E40" s="31">
        <f t="shared" si="2"/>
        <v>0</v>
      </c>
      <c r="F40" s="22"/>
      <c r="G40" s="22"/>
      <c r="H40" s="22"/>
      <c r="I40" s="22"/>
      <c r="J40" s="22"/>
      <c r="K40" s="22"/>
      <c r="L40" s="22"/>
      <c r="M40" s="22"/>
      <c r="N40" s="22"/>
      <c r="O40" s="22"/>
      <c r="P40" s="22"/>
      <c r="Q40" s="22"/>
      <c r="R40" s="1"/>
      <c r="S40" s="39"/>
      <c r="T40" s="1"/>
      <c r="U40" s="1"/>
      <c r="V40" s="1"/>
      <c r="W40" s="1"/>
      <c r="X40" s="1"/>
      <c r="Y40" s="1"/>
      <c r="Z40" s="1"/>
    </row>
    <row r="41" spans="1:26" ht="15.75" customHeight="1" x14ac:dyDescent="0.2">
      <c r="A41" s="21">
        <f>Kontoplan!B31</f>
        <v>6480</v>
      </c>
      <c r="B41" s="21" t="str">
        <f>Kontoplan!C31</f>
        <v>Leiekostnad idrett</v>
      </c>
      <c r="C41" s="22"/>
      <c r="D41" s="22"/>
      <c r="E41" s="31">
        <f t="shared" si="2"/>
        <v>50554</v>
      </c>
      <c r="F41" s="22"/>
      <c r="G41" s="22"/>
      <c r="H41" s="22">
        <v>13726</v>
      </c>
      <c r="I41" s="22"/>
      <c r="J41" s="22"/>
      <c r="K41" s="22">
        <v>18042</v>
      </c>
      <c r="L41" s="22"/>
      <c r="M41" s="22"/>
      <c r="N41" s="22">
        <v>4308</v>
      </c>
      <c r="O41" s="22"/>
      <c r="P41" s="22"/>
      <c r="Q41" s="22">
        <v>14478</v>
      </c>
      <c r="R41" s="1"/>
      <c r="S41" s="39"/>
      <c r="T41" s="1"/>
      <c r="U41" s="1"/>
      <c r="V41" s="1"/>
      <c r="W41" s="1"/>
      <c r="X41" s="1"/>
      <c r="Y41" s="1"/>
      <c r="Z41" s="1"/>
    </row>
    <row r="42" spans="1:26" ht="15.75" customHeight="1" x14ac:dyDescent="0.2">
      <c r="A42" s="21">
        <f>Kontoplan!B32</f>
        <v>6490</v>
      </c>
      <c r="B42" s="21" t="str">
        <f>Kontoplan!C32</f>
        <v>Leiekostnad annen</v>
      </c>
      <c r="C42" s="22"/>
      <c r="D42" s="22"/>
      <c r="E42" s="31">
        <f t="shared" si="2"/>
        <v>0</v>
      </c>
      <c r="F42" s="22"/>
      <c r="G42" s="22"/>
      <c r="H42" s="22"/>
      <c r="I42" s="22"/>
      <c r="J42" s="22"/>
      <c r="K42" s="22"/>
      <c r="L42" s="22"/>
      <c r="M42" s="22"/>
      <c r="N42" s="22"/>
      <c r="O42" s="22"/>
      <c r="P42" s="22"/>
      <c r="Q42" s="22"/>
      <c r="R42" s="1"/>
      <c r="S42" s="39"/>
      <c r="T42" s="1"/>
      <c r="U42" s="1"/>
      <c r="V42" s="1"/>
      <c r="W42" s="1"/>
      <c r="X42" s="1"/>
      <c r="Y42" s="1"/>
      <c r="Z42" s="1"/>
    </row>
    <row r="43" spans="1:26" ht="15.75" customHeight="1" x14ac:dyDescent="0.2">
      <c r="A43" s="21">
        <f>Kontoplan!B33</f>
        <v>6540</v>
      </c>
      <c r="B43" s="21" t="str">
        <f>Kontoplan!C33</f>
        <v>Idrettsutstyr</v>
      </c>
      <c r="C43" s="22"/>
      <c r="D43" s="22"/>
      <c r="E43" s="31">
        <f t="shared" si="2"/>
        <v>0</v>
      </c>
      <c r="F43" s="22"/>
      <c r="G43" s="22"/>
      <c r="H43" s="22"/>
      <c r="I43" s="22"/>
      <c r="J43" s="22"/>
      <c r="K43" s="22"/>
      <c r="L43" s="22"/>
      <c r="M43" s="22"/>
      <c r="N43" s="22"/>
      <c r="O43" s="22"/>
      <c r="P43" s="22"/>
      <c r="Q43" s="22"/>
      <c r="R43" s="1"/>
      <c r="S43" s="39"/>
      <c r="T43" s="1"/>
      <c r="U43" s="1"/>
      <c r="V43" s="1"/>
      <c r="W43" s="1"/>
      <c r="X43" s="1"/>
      <c r="Y43" s="1"/>
      <c r="Z43" s="1"/>
    </row>
    <row r="44" spans="1:26" ht="15.75" customHeight="1" x14ac:dyDescent="0.2">
      <c r="A44" s="21">
        <f>Kontoplan!B34</f>
        <v>6550</v>
      </c>
      <c r="B44" s="21" t="str">
        <f>Kontoplan!C34</f>
        <v>Driftsmateriale</v>
      </c>
      <c r="C44" s="22"/>
      <c r="D44" s="22"/>
      <c r="E44" s="31">
        <f t="shared" si="2"/>
        <v>0</v>
      </c>
      <c r="F44" s="22"/>
      <c r="G44" s="22"/>
      <c r="H44" s="22"/>
      <c r="I44" s="22"/>
      <c r="J44" s="22"/>
      <c r="K44" s="22"/>
      <c r="L44" s="22"/>
      <c r="M44" s="22"/>
      <c r="N44" s="22"/>
      <c r="O44" s="22"/>
      <c r="P44" s="22"/>
      <c r="Q44" s="22"/>
      <c r="R44" s="1"/>
      <c r="S44" s="39"/>
      <c r="T44" s="1"/>
      <c r="U44" s="1"/>
      <c r="V44" s="1"/>
      <c r="W44" s="1"/>
      <c r="X44" s="1"/>
      <c r="Y44" s="1"/>
      <c r="Z44" s="1"/>
    </row>
    <row r="45" spans="1:26" ht="15.75" customHeight="1" x14ac:dyDescent="0.2">
      <c r="A45" s="21">
        <f>Kontoplan!B35</f>
        <v>6555</v>
      </c>
      <c r="B45" s="21" t="str">
        <f>Kontoplan!C35</f>
        <v>Andre driftskostnader</v>
      </c>
      <c r="C45" s="22"/>
      <c r="D45" s="22"/>
      <c r="E45" s="31">
        <f t="shared" si="2"/>
        <v>2500</v>
      </c>
      <c r="F45" s="22"/>
      <c r="G45" s="22"/>
      <c r="H45" s="22"/>
      <c r="I45" s="22"/>
      <c r="J45" s="22"/>
      <c r="K45" s="22"/>
      <c r="L45" s="22"/>
      <c r="M45" s="22"/>
      <c r="N45" s="22"/>
      <c r="O45" s="22"/>
      <c r="P45" s="22"/>
      <c r="Q45" s="22">
        <v>2500</v>
      </c>
      <c r="R45" s="1"/>
      <c r="S45" s="39"/>
      <c r="T45" s="1"/>
      <c r="U45" s="1"/>
      <c r="V45" s="1"/>
      <c r="W45" s="1"/>
      <c r="X45" s="1"/>
      <c r="Y45" s="1"/>
      <c r="Z45" s="1"/>
    </row>
    <row r="46" spans="1:26" ht="15.75" customHeight="1" x14ac:dyDescent="0.2">
      <c r="A46" s="21">
        <f>Kontoplan!B36</f>
        <v>6571</v>
      </c>
      <c r="B46" s="21" t="str">
        <f>Kontoplan!C36</f>
        <v>Drakter</v>
      </c>
      <c r="C46" s="22"/>
      <c r="D46" s="22"/>
      <c r="E46" s="31">
        <f t="shared" si="2"/>
        <v>0</v>
      </c>
      <c r="F46" s="22"/>
      <c r="G46" s="22"/>
      <c r="H46" s="22"/>
      <c r="I46" s="22"/>
      <c r="J46" s="22"/>
      <c r="K46" s="22"/>
      <c r="L46" s="22"/>
      <c r="M46" s="22"/>
      <c r="N46" s="22"/>
      <c r="O46" s="22"/>
      <c r="P46" s="22"/>
      <c r="Q46" s="22"/>
      <c r="R46" s="1"/>
      <c r="S46" s="39"/>
      <c r="T46" s="1"/>
      <c r="U46" s="1"/>
      <c r="V46" s="1"/>
      <c r="W46" s="1"/>
      <c r="X46" s="1"/>
      <c r="Y46" s="1"/>
      <c r="Z46" s="1"/>
    </row>
    <row r="47" spans="1:26" ht="15.75" customHeight="1" x14ac:dyDescent="0.2">
      <c r="A47" s="21">
        <f>Kontoplan!B37</f>
        <v>6572</v>
      </c>
      <c r="B47" s="21" t="str">
        <f>Kontoplan!C37</f>
        <v>Annet klær</v>
      </c>
      <c r="C47" s="22"/>
      <c r="D47" s="22"/>
      <c r="E47" s="31">
        <f t="shared" si="2"/>
        <v>0</v>
      </c>
      <c r="F47" s="22"/>
      <c r="G47" s="22"/>
      <c r="H47" s="22"/>
      <c r="I47" s="22"/>
      <c r="J47" s="22"/>
      <c r="K47" s="22"/>
      <c r="L47" s="22"/>
      <c r="M47" s="22"/>
      <c r="N47" s="22"/>
      <c r="O47" s="22"/>
      <c r="P47" s="22"/>
      <c r="Q47" s="22"/>
      <c r="R47" s="1"/>
      <c r="S47" s="39"/>
      <c r="T47" s="1"/>
      <c r="U47" s="1"/>
      <c r="V47" s="1"/>
      <c r="W47" s="1"/>
      <c r="X47" s="1"/>
      <c r="Y47" s="1"/>
      <c r="Z47" s="1"/>
    </row>
    <row r="48" spans="1:26" ht="15.75" customHeight="1" x14ac:dyDescent="0.2">
      <c r="A48" s="21">
        <f>Kontoplan!B38</f>
        <v>6620</v>
      </c>
      <c r="B48" s="21" t="str">
        <f>Kontoplan!C38</f>
        <v>Reparasjon og vedlikehold</v>
      </c>
      <c r="C48" s="22"/>
      <c r="D48" s="22"/>
      <c r="E48" s="31">
        <f t="shared" si="2"/>
        <v>0</v>
      </c>
      <c r="F48" s="22"/>
      <c r="G48" s="22"/>
      <c r="H48" s="22"/>
      <c r="I48" s="22"/>
      <c r="J48" s="22"/>
      <c r="K48" s="22"/>
      <c r="L48" s="22"/>
      <c r="M48" s="22"/>
      <c r="N48" s="22"/>
      <c r="O48" s="22"/>
      <c r="P48" s="22"/>
      <c r="Q48" s="22"/>
      <c r="R48" s="1"/>
      <c r="S48" s="39"/>
      <c r="T48" s="1"/>
      <c r="U48" s="1"/>
      <c r="V48" s="1"/>
      <c r="W48" s="1"/>
      <c r="X48" s="1"/>
      <c r="Y48" s="1"/>
      <c r="Z48" s="1"/>
    </row>
    <row r="49" spans="1:26" ht="15.75" customHeight="1" x14ac:dyDescent="0.2">
      <c r="A49" s="21">
        <f>Kontoplan!B39</f>
        <v>6705</v>
      </c>
      <c r="B49" s="21" t="str">
        <f>Kontoplan!C39</f>
        <v>Regnskapshonorar</v>
      </c>
      <c r="C49" s="22"/>
      <c r="D49" s="22"/>
      <c r="E49" s="31">
        <f t="shared" si="2"/>
        <v>0</v>
      </c>
      <c r="F49" s="22"/>
      <c r="G49" s="22"/>
      <c r="H49" s="22"/>
      <c r="I49" s="22"/>
      <c r="J49" s="22"/>
      <c r="K49" s="22"/>
      <c r="L49" s="22"/>
      <c r="M49" s="22"/>
      <c r="N49" s="22"/>
      <c r="O49" s="22"/>
      <c r="P49" s="22"/>
      <c r="Q49" s="22"/>
      <c r="R49" s="1"/>
      <c r="S49" s="39"/>
      <c r="T49" s="1"/>
      <c r="U49" s="1"/>
      <c r="V49" s="1"/>
      <c r="W49" s="1"/>
      <c r="X49" s="1"/>
      <c r="Y49" s="1"/>
      <c r="Z49" s="1"/>
    </row>
    <row r="50" spans="1:26" ht="15.75" customHeight="1" x14ac:dyDescent="0.2">
      <c r="A50" s="21">
        <f>Kontoplan!B40</f>
        <v>6710</v>
      </c>
      <c r="B50" s="21" t="str">
        <f>Kontoplan!C40</f>
        <v>Dommerhonorar</v>
      </c>
      <c r="C50" s="22"/>
      <c r="D50" s="22"/>
      <c r="E50" s="31">
        <f t="shared" si="2"/>
        <v>0</v>
      </c>
      <c r="F50" s="22"/>
      <c r="G50" s="22"/>
      <c r="H50" s="22"/>
      <c r="I50" s="22"/>
      <c r="J50" s="22"/>
      <c r="K50" s="22"/>
      <c r="L50" s="22"/>
      <c r="M50" s="22"/>
      <c r="N50" s="22"/>
      <c r="O50" s="22"/>
      <c r="P50" s="22"/>
      <c r="Q50" s="22"/>
      <c r="R50" s="1"/>
      <c r="S50" s="39"/>
      <c r="T50" s="1"/>
      <c r="U50" s="1"/>
      <c r="V50" s="1"/>
      <c r="W50" s="1"/>
      <c r="X50" s="1"/>
      <c r="Y50" s="1"/>
      <c r="Z50" s="1"/>
    </row>
    <row r="51" spans="1:26" ht="15.75" customHeight="1" x14ac:dyDescent="0.2">
      <c r="A51" s="21">
        <f>Kontoplan!B41</f>
        <v>6711</v>
      </c>
      <c r="B51" s="21" t="str">
        <f>Kontoplan!C41</f>
        <v>Trenerhonorar</v>
      </c>
      <c r="C51" s="22"/>
      <c r="D51" s="22"/>
      <c r="E51" s="31">
        <f t="shared" si="2"/>
        <v>0</v>
      </c>
      <c r="F51" s="22"/>
      <c r="G51" s="22"/>
      <c r="H51" s="22"/>
      <c r="I51" s="22"/>
      <c r="J51" s="22"/>
      <c r="K51" s="22"/>
      <c r="L51" s="22"/>
      <c r="M51" s="22"/>
      <c r="N51" s="22"/>
      <c r="O51" s="22"/>
      <c r="P51" s="22"/>
      <c r="Q51" s="22"/>
      <c r="R51" s="1"/>
      <c r="S51" s="39"/>
      <c r="T51" s="1"/>
      <c r="U51" s="1"/>
      <c r="V51" s="1"/>
      <c r="W51" s="1"/>
      <c r="X51" s="1"/>
      <c r="Y51" s="1"/>
      <c r="Z51" s="1"/>
    </row>
    <row r="52" spans="1:26" ht="15.75" customHeight="1" x14ac:dyDescent="0.2">
      <c r="A52" s="21">
        <f>Kontoplan!B42</f>
        <v>6800</v>
      </c>
      <c r="B52" s="21" t="str">
        <f>Kontoplan!C42</f>
        <v>Kontorrekvisita</v>
      </c>
      <c r="C52" s="22"/>
      <c r="D52" s="22"/>
      <c r="E52" s="31">
        <f t="shared" si="2"/>
        <v>0</v>
      </c>
      <c r="F52" s="22"/>
      <c r="G52" s="22"/>
      <c r="H52" s="22"/>
      <c r="I52" s="22"/>
      <c r="J52" s="22"/>
      <c r="K52" s="22"/>
      <c r="L52" s="22"/>
      <c r="M52" s="22"/>
      <c r="N52" s="22"/>
      <c r="O52" s="22"/>
      <c r="P52" s="22"/>
      <c r="Q52" s="22"/>
      <c r="R52" s="1"/>
      <c r="S52" s="39"/>
      <c r="T52" s="1"/>
      <c r="U52" s="1"/>
      <c r="V52" s="1"/>
      <c r="W52" s="1"/>
      <c r="X52" s="1"/>
      <c r="Y52" s="1"/>
      <c r="Z52" s="1"/>
    </row>
    <row r="53" spans="1:26" ht="15.75" customHeight="1" x14ac:dyDescent="0.2">
      <c r="A53" s="21">
        <f>Kontoplan!B43</f>
        <v>6810</v>
      </c>
      <c r="B53" s="21" t="str">
        <f>Kontoplan!C43</f>
        <v>Datakostnad</v>
      </c>
      <c r="C53" s="22"/>
      <c r="D53" s="22"/>
      <c r="E53" s="31">
        <f t="shared" si="2"/>
        <v>0</v>
      </c>
      <c r="F53" s="22"/>
      <c r="G53" s="22"/>
      <c r="H53" s="22"/>
      <c r="I53" s="22"/>
      <c r="J53" s="22"/>
      <c r="K53" s="22"/>
      <c r="L53" s="22"/>
      <c r="M53" s="22"/>
      <c r="N53" s="22"/>
      <c r="O53" s="22"/>
      <c r="P53" s="22"/>
      <c r="Q53" s="22"/>
      <c r="R53" s="1"/>
      <c r="S53" s="39"/>
      <c r="T53" s="1"/>
      <c r="U53" s="1"/>
      <c r="V53" s="1"/>
      <c r="W53" s="1"/>
      <c r="X53" s="1"/>
      <c r="Y53" s="1"/>
      <c r="Z53" s="1"/>
    </row>
    <row r="54" spans="1:26" ht="15.75" customHeight="1" x14ac:dyDescent="0.2">
      <c r="A54" s="21">
        <f>Kontoplan!B44</f>
        <v>6860</v>
      </c>
      <c r="B54" s="21" t="str">
        <f>Kontoplan!C44</f>
        <v>Møte, kurs, oppdatering o.l</v>
      </c>
      <c r="C54" s="22"/>
      <c r="D54" s="22"/>
      <c r="E54" s="31">
        <f t="shared" si="2"/>
        <v>0</v>
      </c>
      <c r="F54" s="22"/>
      <c r="G54" s="22"/>
      <c r="H54" s="22"/>
      <c r="I54" s="22"/>
      <c r="J54" s="22"/>
      <c r="K54" s="22"/>
      <c r="L54" s="22"/>
      <c r="M54" s="22"/>
      <c r="N54" s="22"/>
      <c r="O54" s="22"/>
      <c r="P54" s="22"/>
      <c r="Q54" s="22"/>
      <c r="R54" s="1"/>
      <c r="S54" s="39"/>
      <c r="T54" s="1"/>
      <c r="U54" s="1"/>
      <c r="V54" s="1"/>
      <c r="W54" s="1"/>
      <c r="X54" s="1"/>
      <c r="Y54" s="1"/>
      <c r="Z54" s="1"/>
    </row>
    <row r="55" spans="1:26" ht="15.75" customHeight="1" x14ac:dyDescent="0.2">
      <c r="A55" s="21">
        <f>Kontoplan!B45</f>
        <v>6900</v>
      </c>
      <c r="B55" s="21" t="str">
        <f>Kontoplan!C45</f>
        <v>Mobil</v>
      </c>
      <c r="C55" s="22"/>
      <c r="D55" s="22"/>
      <c r="E55" s="31">
        <f t="shared" si="2"/>
        <v>0</v>
      </c>
      <c r="F55" s="22"/>
      <c r="G55" s="22"/>
      <c r="H55" s="22"/>
      <c r="I55" s="22"/>
      <c r="J55" s="22"/>
      <c r="K55" s="22"/>
      <c r="L55" s="22"/>
      <c r="M55" s="22"/>
      <c r="N55" s="22"/>
      <c r="O55" s="22"/>
      <c r="P55" s="22"/>
      <c r="Q55" s="22"/>
      <c r="R55" s="1"/>
      <c r="S55" s="39"/>
      <c r="T55" s="1"/>
      <c r="U55" s="1"/>
      <c r="V55" s="1"/>
      <c r="W55" s="1"/>
      <c r="X55" s="1"/>
      <c r="Y55" s="1"/>
      <c r="Z55" s="1"/>
    </row>
    <row r="56" spans="1:26" ht="15.75" customHeight="1" x14ac:dyDescent="0.2">
      <c r="A56" s="21">
        <f>Kontoplan!B46</f>
        <v>7140</v>
      </c>
      <c r="B56" s="21" t="str">
        <f>Kontoplan!C46</f>
        <v>Reisekostnad idrett</v>
      </c>
      <c r="C56" s="22"/>
      <c r="D56" s="22"/>
      <c r="E56" s="31">
        <f t="shared" si="2"/>
        <v>0</v>
      </c>
      <c r="F56" s="22"/>
      <c r="G56" s="22"/>
      <c r="H56" s="22"/>
      <c r="I56" s="22"/>
      <c r="J56" s="22"/>
      <c r="K56" s="22"/>
      <c r="L56" s="22"/>
      <c r="M56" s="22"/>
      <c r="N56" s="22"/>
      <c r="O56" s="22"/>
      <c r="P56" s="22"/>
      <c r="Q56" s="22"/>
      <c r="R56" s="1"/>
      <c r="S56" s="39"/>
      <c r="T56" s="1"/>
      <c r="U56" s="1"/>
      <c r="V56" s="1"/>
      <c r="W56" s="1"/>
      <c r="X56" s="1"/>
      <c r="Y56" s="1"/>
      <c r="Z56" s="1"/>
    </row>
    <row r="57" spans="1:26" ht="15.75" customHeight="1" x14ac:dyDescent="0.2">
      <c r="A57" s="21">
        <f>Kontoplan!B47</f>
        <v>7141</v>
      </c>
      <c r="B57" s="21" t="str">
        <f>Kontoplan!C47</f>
        <v>Reisekostnad annet</v>
      </c>
      <c r="C57" s="22"/>
      <c r="D57" s="22"/>
      <c r="E57" s="31">
        <f t="shared" si="2"/>
        <v>0</v>
      </c>
      <c r="F57" s="22"/>
      <c r="G57" s="22"/>
      <c r="H57" s="22"/>
      <c r="I57" s="22"/>
      <c r="J57" s="22"/>
      <c r="K57" s="22"/>
      <c r="L57" s="22"/>
      <c r="M57" s="22"/>
      <c r="N57" s="22"/>
      <c r="O57" s="22"/>
      <c r="P57" s="22"/>
      <c r="Q57" s="22"/>
      <c r="R57" s="1"/>
      <c r="S57" s="39"/>
      <c r="T57" s="1"/>
      <c r="U57" s="1"/>
      <c r="V57" s="1"/>
      <c r="W57" s="1"/>
      <c r="X57" s="1"/>
      <c r="Y57" s="1"/>
      <c r="Z57" s="1"/>
    </row>
    <row r="58" spans="1:26" ht="15.75" customHeight="1" x14ac:dyDescent="0.2">
      <c r="A58" s="21">
        <f>Kontoplan!B48</f>
        <v>7310</v>
      </c>
      <c r="B58" s="21" t="str">
        <f>Kontoplan!C48</f>
        <v>Arrangement, idrett</v>
      </c>
      <c r="C58" s="22"/>
      <c r="D58" s="22"/>
      <c r="E58" s="31">
        <f t="shared" si="2"/>
        <v>3000</v>
      </c>
      <c r="F58" s="22"/>
      <c r="G58" s="22"/>
      <c r="H58" s="22"/>
      <c r="I58" s="22"/>
      <c r="J58" s="22"/>
      <c r="K58" s="22"/>
      <c r="L58" s="22"/>
      <c r="M58" s="22"/>
      <c r="N58" s="22"/>
      <c r="O58" s="22"/>
      <c r="P58" s="22">
        <v>3000</v>
      </c>
      <c r="Q58" s="22"/>
      <c r="R58" s="1"/>
      <c r="S58" s="39"/>
      <c r="T58" s="1"/>
      <c r="U58" s="1"/>
      <c r="V58" s="1"/>
      <c r="W58" s="1"/>
      <c r="X58" s="1"/>
      <c r="Y58" s="1"/>
      <c r="Z58" s="1"/>
    </row>
    <row r="59" spans="1:26" ht="15.75" customHeight="1" x14ac:dyDescent="0.2">
      <c r="A59" s="21">
        <f>Kontoplan!B49</f>
        <v>7315</v>
      </c>
      <c r="B59" s="21" t="str">
        <f>Kontoplan!C49</f>
        <v>Arrangement, ikke idrett</v>
      </c>
      <c r="C59" s="22"/>
      <c r="D59" s="22"/>
      <c r="E59" s="31">
        <f t="shared" si="2"/>
        <v>3000</v>
      </c>
      <c r="F59" s="22"/>
      <c r="G59" s="22">
        <v>3000</v>
      </c>
      <c r="H59" s="22"/>
      <c r="I59" s="22"/>
      <c r="J59" s="22"/>
      <c r="K59" s="22"/>
      <c r="L59" s="22"/>
      <c r="M59" s="22"/>
      <c r="N59" s="22"/>
      <c r="O59" s="22"/>
      <c r="P59" s="22"/>
      <c r="Q59" s="22"/>
      <c r="R59" s="1"/>
      <c r="S59" s="39"/>
      <c r="T59" s="1"/>
      <c r="U59" s="1"/>
      <c r="V59" s="1"/>
      <c r="W59" s="1"/>
      <c r="X59" s="1"/>
      <c r="Y59" s="1"/>
      <c r="Z59" s="1"/>
    </row>
    <row r="60" spans="1:26" ht="15.75" customHeight="1" x14ac:dyDescent="0.2">
      <c r="A60" s="21">
        <f>Kontoplan!B50</f>
        <v>7320</v>
      </c>
      <c r="B60" s="21" t="str">
        <f>Kontoplan!C50</f>
        <v>Markedsføring</v>
      </c>
      <c r="C60" s="22"/>
      <c r="D60" s="22"/>
      <c r="E60" s="31">
        <f t="shared" si="2"/>
        <v>0</v>
      </c>
      <c r="F60" s="22"/>
      <c r="G60" s="22"/>
      <c r="H60" s="22"/>
      <c r="I60" s="22"/>
      <c r="J60" s="22"/>
      <c r="K60" s="22"/>
      <c r="L60" s="22"/>
      <c r="M60" s="22"/>
      <c r="N60" s="22"/>
      <c r="O60" s="22"/>
      <c r="P60" s="22"/>
      <c r="Q60" s="22"/>
      <c r="R60" s="1"/>
      <c r="S60" s="39"/>
      <c r="T60" s="1"/>
      <c r="U60" s="1"/>
      <c r="V60" s="1"/>
      <c r="W60" s="1"/>
      <c r="X60" s="1"/>
      <c r="Y60" s="1"/>
      <c r="Z60" s="1"/>
    </row>
    <row r="61" spans="1:26" ht="15.75" customHeight="1" x14ac:dyDescent="0.2">
      <c r="A61" s="21">
        <f>Kontoplan!B51</f>
        <v>7350</v>
      </c>
      <c r="B61" s="21" t="str">
        <f>Kontoplan!C51</f>
        <v>Representasjon</v>
      </c>
      <c r="C61" s="22"/>
      <c r="D61" s="22"/>
      <c r="E61" s="31">
        <f t="shared" si="2"/>
        <v>0</v>
      </c>
      <c r="F61" s="22"/>
      <c r="G61" s="22"/>
      <c r="H61" s="22"/>
      <c r="I61" s="22"/>
      <c r="J61" s="22"/>
      <c r="K61" s="22"/>
      <c r="L61" s="22"/>
      <c r="M61" s="22"/>
      <c r="N61" s="22"/>
      <c r="O61" s="22"/>
      <c r="P61" s="22"/>
      <c r="Q61" s="22"/>
      <c r="R61" s="1"/>
      <c r="S61" s="39"/>
      <c r="T61" s="1"/>
      <c r="U61" s="1"/>
      <c r="V61" s="1"/>
      <c r="W61" s="1"/>
      <c r="X61" s="1"/>
      <c r="Y61" s="1"/>
      <c r="Z61" s="1"/>
    </row>
    <row r="62" spans="1:26" ht="15.75" customHeight="1" x14ac:dyDescent="0.2">
      <c r="A62" s="21">
        <f>Kontoplan!B52</f>
        <v>7401</v>
      </c>
      <c r="B62" s="21" t="str">
        <f>Kontoplan!C52</f>
        <v>Bot</v>
      </c>
      <c r="C62" s="22"/>
      <c r="D62" s="22"/>
      <c r="E62" s="31">
        <f t="shared" si="2"/>
        <v>0</v>
      </c>
      <c r="F62" s="22"/>
      <c r="G62" s="22"/>
      <c r="H62" s="22"/>
      <c r="I62" s="22"/>
      <c r="J62" s="22"/>
      <c r="K62" s="22"/>
      <c r="L62" s="22"/>
      <c r="M62" s="22"/>
      <c r="N62" s="22"/>
      <c r="O62" s="22"/>
      <c r="P62" s="22"/>
      <c r="Q62" s="22"/>
      <c r="R62" s="1"/>
      <c r="S62" s="39"/>
      <c r="T62" s="1"/>
      <c r="U62" s="1"/>
      <c r="V62" s="1"/>
      <c r="W62" s="1"/>
      <c r="X62" s="1"/>
      <c r="Y62" s="1"/>
      <c r="Z62" s="1"/>
    </row>
    <row r="63" spans="1:26" ht="15.75" customHeight="1" x14ac:dyDescent="0.2">
      <c r="A63" s="21">
        <f>Kontoplan!B53</f>
        <v>7410</v>
      </c>
      <c r="B63" s="21" t="str">
        <f>Kontoplan!C53</f>
        <v>Kontingent</v>
      </c>
      <c r="C63" s="22"/>
      <c r="D63" s="22"/>
      <c r="E63" s="31">
        <f t="shared" si="2"/>
        <v>0</v>
      </c>
      <c r="F63" s="22"/>
      <c r="G63" s="22"/>
      <c r="H63" s="22"/>
      <c r="I63" s="22"/>
      <c r="J63" s="22"/>
      <c r="K63" s="22"/>
      <c r="L63" s="22"/>
      <c r="M63" s="22"/>
      <c r="N63" s="22"/>
      <c r="O63" s="22"/>
      <c r="P63" s="22"/>
      <c r="Q63" s="22"/>
      <c r="R63" s="1"/>
      <c r="S63" s="39"/>
      <c r="T63" s="1"/>
      <c r="U63" s="1"/>
      <c r="V63" s="1"/>
      <c r="W63" s="1"/>
      <c r="X63" s="1"/>
      <c r="Y63" s="1"/>
      <c r="Z63" s="1"/>
    </row>
    <row r="64" spans="1:26" ht="15.75" customHeight="1" x14ac:dyDescent="0.2">
      <c r="A64" s="21">
        <f>Kontoplan!B54</f>
        <v>7430</v>
      </c>
      <c r="B64" s="21" t="str">
        <f>Kontoplan!C54</f>
        <v>Gave</v>
      </c>
      <c r="C64" s="22"/>
      <c r="D64" s="22"/>
      <c r="E64" s="31">
        <f t="shared" si="2"/>
        <v>0</v>
      </c>
      <c r="F64" s="22"/>
      <c r="G64" s="22"/>
      <c r="H64" s="22"/>
      <c r="I64" s="22"/>
      <c r="J64" s="22"/>
      <c r="K64" s="22"/>
      <c r="L64" s="22"/>
      <c r="M64" s="22"/>
      <c r="N64" s="22"/>
      <c r="O64" s="22"/>
      <c r="P64" s="22"/>
      <c r="Q64" s="22"/>
      <c r="R64" s="1"/>
      <c r="S64" s="39"/>
      <c r="T64" s="1"/>
      <c r="U64" s="1"/>
      <c r="V64" s="1"/>
      <c r="W64" s="1"/>
      <c r="X64" s="1"/>
      <c r="Y64" s="1"/>
      <c r="Z64" s="1"/>
    </row>
    <row r="65" spans="1:26" ht="15.75" customHeight="1" x14ac:dyDescent="0.2">
      <c r="A65" s="21">
        <f>Kontoplan!B55</f>
        <v>7500</v>
      </c>
      <c r="B65" s="21" t="str">
        <f>Kontoplan!C55</f>
        <v>Forsikringspremie</v>
      </c>
      <c r="C65" s="22"/>
      <c r="D65" s="22"/>
      <c r="E65" s="31">
        <f t="shared" si="2"/>
        <v>0</v>
      </c>
      <c r="F65" s="22"/>
      <c r="G65" s="22"/>
      <c r="H65" s="22"/>
      <c r="I65" s="22"/>
      <c r="J65" s="22"/>
      <c r="K65" s="22"/>
      <c r="L65" s="22"/>
      <c r="M65" s="22"/>
      <c r="N65" s="22"/>
      <c r="O65" s="22"/>
      <c r="P65" s="22"/>
      <c r="Q65" s="22"/>
      <c r="R65" s="1"/>
      <c r="S65" s="39"/>
      <c r="T65" s="1"/>
      <c r="U65" s="1"/>
      <c r="V65" s="1"/>
      <c r="W65" s="1"/>
      <c r="X65" s="1"/>
      <c r="Y65" s="1"/>
      <c r="Z65" s="1"/>
    </row>
    <row r="66" spans="1:26" ht="15.75" customHeight="1" x14ac:dyDescent="0.2">
      <c r="A66" s="21">
        <f>Kontoplan!B56</f>
        <v>7770</v>
      </c>
      <c r="B66" s="21" t="str">
        <f>Kontoplan!C56</f>
        <v>Bank og kortgebyr</v>
      </c>
      <c r="C66" s="22"/>
      <c r="D66" s="22"/>
      <c r="E66" s="31">
        <f t="shared" si="2"/>
        <v>0</v>
      </c>
      <c r="F66" s="22"/>
      <c r="G66" s="22"/>
      <c r="H66" s="22"/>
      <c r="I66" s="22"/>
      <c r="J66" s="22"/>
      <c r="K66" s="22"/>
      <c r="L66" s="22"/>
      <c r="M66" s="22"/>
      <c r="N66" s="22"/>
      <c r="O66" s="22"/>
      <c r="P66" s="22"/>
      <c r="Q66" s="22"/>
      <c r="R66" s="1"/>
      <c r="S66" s="39"/>
      <c r="T66" s="1"/>
      <c r="U66" s="1"/>
      <c r="V66" s="1"/>
      <c r="W66" s="1"/>
      <c r="X66" s="1"/>
      <c r="Y66" s="1"/>
      <c r="Z66" s="1"/>
    </row>
    <row r="67" spans="1:26" ht="15.75" customHeight="1" x14ac:dyDescent="0.2">
      <c r="A67" s="21">
        <f>Kontoplan!B57</f>
        <v>7791</v>
      </c>
      <c r="B67" s="21" t="str">
        <f>Kontoplan!C57</f>
        <v>Internstøtte grupper</v>
      </c>
      <c r="C67" s="22"/>
      <c r="D67" s="22"/>
      <c r="E67" s="31">
        <f t="shared" si="2"/>
        <v>0</v>
      </c>
      <c r="F67" s="22"/>
      <c r="G67" s="22"/>
      <c r="H67" s="22"/>
      <c r="I67" s="22"/>
      <c r="J67" s="22"/>
      <c r="K67" s="22"/>
      <c r="L67" s="22"/>
      <c r="M67" s="22"/>
      <c r="N67" s="22"/>
      <c r="O67" s="22"/>
      <c r="P67" s="22"/>
      <c r="Q67" s="22"/>
      <c r="R67" s="1"/>
      <c r="S67" s="39"/>
      <c r="T67" s="1"/>
      <c r="U67" s="1"/>
      <c r="V67" s="1"/>
      <c r="W67" s="1"/>
      <c r="X67" s="1"/>
      <c r="Y67" s="1"/>
      <c r="Z67" s="1"/>
    </row>
    <row r="68" spans="1:26" ht="15.75" customHeight="1" x14ac:dyDescent="0.2">
      <c r="A68" s="21">
        <f>Kontoplan!B58</f>
        <v>8050</v>
      </c>
      <c r="B68" s="21" t="str">
        <f>Kontoplan!C58</f>
        <v>Annen renteinntekt</v>
      </c>
      <c r="C68" s="22"/>
      <c r="D68" s="22"/>
      <c r="E68" s="31">
        <f t="shared" si="2"/>
        <v>0</v>
      </c>
      <c r="F68" s="22"/>
      <c r="G68" s="22"/>
      <c r="H68" s="22"/>
      <c r="I68" s="22"/>
      <c r="J68" s="22"/>
      <c r="K68" s="22"/>
      <c r="L68" s="22"/>
      <c r="M68" s="22"/>
      <c r="N68" s="22"/>
      <c r="O68" s="22"/>
      <c r="P68" s="22"/>
      <c r="Q68" s="22"/>
      <c r="R68" s="1"/>
      <c r="S68" s="39"/>
      <c r="T68" s="1"/>
      <c r="U68" s="1"/>
      <c r="V68" s="1"/>
      <c r="W68" s="1"/>
      <c r="X68" s="1"/>
      <c r="Y68" s="1"/>
      <c r="Z68" s="1"/>
    </row>
    <row r="69" spans="1:26" ht="15.75" customHeight="1" x14ac:dyDescent="0.2">
      <c r="A69" s="21">
        <f>Kontoplan!B59</f>
        <v>8150</v>
      </c>
      <c r="B69" s="21" t="str">
        <f>Kontoplan!C59</f>
        <v>Annen rentekostnad</v>
      </c>
      <c r="C69" s="22"/>
      <c r="D69" s="22"/>
      <c r="E69" s="31">
        <f t="shared" si="2"/>
        <v>0</v>
      </c>
      <c r="F69" s="22"/>
      <c r="G69" s="22"/>
      <c r="H69" s="22"/>
      <c r="I69" s="22"/>
      <c r="J69" s="22"/>
      <c r="K69" s="22"/>
      <c r="L69" s="22"/>
      <c r="M69" s="22"/>
      <c r="N69" s="22"/>
      <c r="O69" s="22"/>
      <c r="P69" s="22"/>
      <c r="Q69" s="22"/>
      <c r="R69" s="1"/>
      <c r="S69" s="39"/>
      <c r="T69" s="1"/>
      <c r="U69" s="1"/>
      <c r="V69" s="1"/>
      <c r="W69" s="1"/>
      <c r="X69" s="1"/>
      <c r="Y69" s="1"/>
      <c r="Z69" s="1"/>
    </row>
    <row r="70" spans="1:26" ht="15.75" customHeight="1" x14ac:dyDescent="0.2">
      <c r="A70" s="21">
        <f>Kontoplan!B60</f>
        <v>8170</v>
      </c>
      <c r="B70" s="21" t="str">
        <f>Kontoplan!C60</f>
        <v>Annen finanskostnad</v>
      </c>
      <c r="C70" s="22"/>
      <c r="D70" s="22"/>
      <c r="E70" s="31">
        <f t="shared" si="2"/>
        <v>0</v>
      </c>
      <c r="F70" s="22"/>
      <c r="G70" s="22"/>
      <c r="H70" s="22"/>
      <c r="I70" s="22"/>
      <c r="J70" s="22"/>
      <c r="K70" s="22"/>
      <c r="L70" s="22"/>
      <c r="M70" s="22"/>
      <c r="N70" s="22"/>
      <c r="O70" s="22"/>
      <c r="P70" s="22"/>
      <c r="Q70" s="22"/>
      <c r="R70" s="1"/>
      <c r="S70" s="39"/>
      <c r="T70" s="1"/>
      <c r="U70" s="1"/>
      <c r="V70" s="1"/>
      <c r="W70" s="1"/>
      <c r="X70" s="1"/>
      <c r="Y70" s="1"/>
      <c r="Z70" s="1"/>
    </row>
    <row r="71" spans="1:26" ht="15.75" customHeight="1" x14ac:dyDescent="0.2">
      <c r="A71" s="1"/>
      <c r="B71" s="1"/>
      <c r="C71" s="28"/>
      <c r="D71" s="28"/>
      <c r="E71" s="28"/>
      <c r="F71" s="28"/>
      <c r="G71" s="28"/>
      <c r="H71" s="28"/>
      <c r="I71" s="28"/>
      <c r="J71" s="28"/>
      <c r="K71" s="28"/>
      <c r="L71" s="28"/>
      <c r="M71" s="28"/>
      <c r="N71" s="28"/>
      <c r="O71" s="28"/>
      <c r="P71" s="28"/>
      <c r="Q71" s="28"/>
      <c r="R71" s="1"/>
      <c r="S71" s="1"/>
      <c r="T71" s="1"/>
      <c r="U71" s="1"/>
      <c r="V71" s="1"/>
      <c r="W71" s="1"/>
      <c r="X71" s="1"/>
      <c r="Y71" s="1"/>
      <c r="Z71" s="1"/>
    </row>
    <row r="72" spans="1:26" ht="15.75" customHeight="1" x14ac:dyDescent="0.2">
      <c r="A72" s="63" t="s">
        <v>172</v>
      </c>
      <c r="B72" s="61"/>
      <c r="C72" s="30">
        <f t="shared" ref="C72:Q72" si="3">SUM(C39:C71)</f>
        <v>0</v>
      </c>
      <c r="D72" s="30">
        <f t="shared" si="3"/>
        <v>0</v>
      </c>
      <c r="E72" s="31">
        <f t="shared" si="3"/>
        <v>59054</v>
      </c>
      <c r="F72" s="30">
        <f t="shared" si="3"/>
        <v>0</v>
      </c>
      <c r="G72" s="30">
        <f t="shared" si="3"/>
        <v>3000</v>
      </c>
      <c r="H72" s="30">
        <f t="shared" si="3"/>
        <v>13726</v>
      </c>
      <c r="I72" s="30">
        <f t="shared" si="3"/>
        <v>0</v>
      </c>
      <c r="J72" s="30">
        <f t="shared" si="3"/>
        <v>0</v>
      </c>
      <c r="K72" s="30">
        <f t="shared" si="3"/>
        <v>18042</v>
      </c>
      <c r="L72" s="30">
        <f t="shared" si="3"/>
        <v>0</v>
      </c>
      <c r="M72" s="30">
        <f t="shared" si="3"/>
        <v>0</v>
      </c>
      <c r="N72" s="30">
        <f t="shared" si="3"/>
        <v>4308</v>
      </c>
      <c r="O72" s="30">
        <f t="shared" si="3"/>
        <v>0</v>
      </c>
      <c r="P72" s="30">
        <f t="shared" si="3"/>
        <v>3000</v>
      </c>
      <c r="Q72" s="30">
        <f t="shared" si="3"/>
        <v>16978</v>
      </c>
      <c r="R72" s="1"/>
      <c r="S72" s="3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3" t="s">
        <v>173</v>
      </c>
      <c r="B74" s="61"/>
      <c r="C74" s="30">
        <f t="shared" ref="C74:Q74" si="4">C32+C72</f>
        <v>0</v>
      </c>
      <c r="D74" s="30">
        <f t="shared" si="4"/>
        <v>0</v>
      </c>
      <c r="E74" s="31">
        <f t="shared" si="4"/>
        <v>-5014</v>
      </c>
      <c r="F74" s="30">
        <f t="shared" si="4"/>
        <v>-17400</v>
      </c>
      <c r="G74" s="30">
        <f t="shared" si="4"/>
        <v>3000</v>
      </c>
      <c r="H74" s="30">
        <f t="shared" si="4"/>
        <v>5779</v>
      </c>
      <c r="I74" s="30">
        <f t="shared" si="4"/>
        <v>0</v>
      </c>
      <c r="J74" s="30">
        <f t="shared" si="4"/>
        <v>0</v>
      </c>
      <c r="K74" s="30">
        <f t="shared" si="4"/>
        <v>7597</v>
      </c>
      <c r="L74" s="30">
        <f t="shared" si="4"/>
        <v>0</v>
      </c>
      <c r="M74" s="30">
        <f t="shared" si="4"/>
        <v>0</v>
      </c>
      <c r="N74" s="30">
        <f t="shared" si="4"/>
        <v>-15586</v>
      </c>
      <c r="O74" s="30">
        <f t="shared" si="4"/>
        <v>0</v>
      </c>
      <c r="P74" s="30">
        <f t="shared" si="4"/>
        <v>3000</v>
      </c>
      <c r="Q74" s="30">
        <f t="shared" si="4"/>
        <v>8596</v>
      </c>
      <c r="R74" s="1"/>
      <c r="S74" s="3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1000"/>
  <sheetViews>
    <sheetView workbookViewId="0">
      <pane xSplit="2" ySplit="2" topLeftCell="C3" activePane="bottomRight" state="frozen"/>
      <selection pane="topRight" activeCell="C1" sqref="C1"/>
      <selection pane="bottomLeft" activeCell="A3" sqref="A3"/>
      <selection pane="bottomRight" activeCell="C3" sqref="C3"/>
    </sheetView>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176</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6"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7" t="s">
        <v>126</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8" t="str">
        <f ca="1">MID(CELL("filename",A1),FIND("]",CELL("filename",A1))+1,255)</f>
        <v>Lacrosse</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5" t="s">
        <v>161</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9" t="s">
        <v>162</v>
      </c>
      <c r="B12" s="19" t="s">
        <v>163</v>
      </c>
      <c r="C12" s="19" t="s">
        <v>164</v>
      </c>
      <c r="D12" s="19" t="s">
        <v>165</v>
      </c>
      <c r="E12" s="20" t="s">
        <v>166</v>
      </c>
      <c r="F12" s="19" t="s">
        <v>177</v>
      </c>
      <c r="G12" s="19" t="s">
        <v>178</v>
      </c>
      <c r="H12" s="19" t="s">
        <v>179</v>
      </c>
      <c r="I12" s="19" t="s">
        <v>180</v>
      </c>
      <c r="J12" s="19" t="s">
        <v>181</v>
      </c>
      <c r="K12" s="19" t="s">
        <v>182</v>
      </c>
      <c r="L12" s="19" t="s">
        <v>183</v>
      </c>
      <c r="M12" s="19" t="s">
        <v>184</v>
      </c>
      <c r="N12" s="19" t="s">
        <v>185</v>
      </c>
      <c r="O12" s="19" t="s">
        <v>186</v>
      </c>
      <c r="P12" s="19" t="s">
        <v>187</v>
      </c>
      <c r="Q12" s="19" t="s">
        <v>188</v>
      </c>
      <c r="R12" s="38"/>
      <c r="S12" s="19" t="s">
        <v>189</v>
      </c>
      <c r="T12" s="1"/>
      <c r="U12" s="1"/>
      <c r="V12" s="1"/>
      <c r="W12" s="1"/>
      <c r="X12" s="1"/>
      <c r="Y12" s="1"/>
      <c r="Z12" s="1"/>
    </row>
    <row r="13" spans="1:26" ht="15.75" customHeight="1" x14ac:dyDescent="0.2">
      <c r="A13" s="21">
        <f>Kontoplan!B11</f>
        <v>3000</v>
      </c>
      <c r="B13" s="21" t="str">
        <f>Kontoplan!C11</f>
        <v>Salgsinntekter, avgiftspliktig</v>
      </c>
      <c r="C13" s="22"/>
      <c r="D13" s="22"/>
      <c r="E13" s="31">
        <f t="shared" ref="E13:E30" si="0">SUM(F13:Q13)</f>
        <v>0</v>
      </c>
      <c r="F13" s="22"/>
      <c r="G13" s="22"/>
      <c r="H13" s="22"/>
      <c r="I13" s="22"/>
      <c r="J13" s="22"/>
      <c r="K13" s="22"/>
      <c r="L13" s="22"/>
      <c r="M13" s="22"/>
      <c r="N13" s="22"/>
      <c r="O13" s="22"/>
      <c r="P13" s="22"/>
      <c r="Q13" s="22"/>
      <c r="R13" s="1"/>
      <c r="S13" s="39"/>
      <c r="T13" s="1"/>
      <c r="U13" s="1"/>
      <c r="V13" s="1"/>
      <c r="W13" s="1"/>
      <c r="X13" s="1"/>
      <c r="Y13" s="1"/>
      <c r="Z13" s="1"/>
    </row>
    <row r="14" spans="1:26" ht="15.75" customHeight="1" x14ac:dyDescent="0.2">
      <c r="A14" s="21">
        <f>Kontoplan!B12</f>
        <v>3009</v>
      </c>
      <c r="B14" s="21" t="str">
        <f>Kontoplan!C12</f>
        <v>Sponsorinntekt</v>
      </c>
      <c r="C14" s="22"/>
      <c r="D14" s="22"/>
      <c r="E14" s="31">
        <f t="shared" si="0"/>
        <v>-50000</v>
      </c>
      <c r="F14" s="22">
        <v>-50000</v>
      </c>
      <c r="G14" s="22"/>
      <c r="H14" s="22"/>
      <c r="I14" s="22"/>
      <c r="J14" s="22"/>
      <c r="K14" s="22"/>
      <c r="L14" s="22"/>
      <c r="M14" s="22"/>
      <c r="N14" s="22"/>
      <c r="O14" s="22"/>
      <c r="P14" s="22"/>
      <c r="Q14" s="22"/>
      <c r="R14" s="1"/>
      <c r="S14" s="39"/>
      <c r="T14" s="1"/>
      <c r="U14" s="1"/>
      <c r="V14" s="1"/>
      <c r="W14" s="1"/>
      <c r="X14" s="1"/>
      <c r="Y14" s="1"/>
      <c r="Z14" s="1"/>
    </row>
    <row r="15" spans="1:26" ht="15.75" customHeight="1" x14ac:dyDescent="0.2">
      <c r="A15" s="21">
        <f>Kontoplan!B13</f>
        <v>3100</v>
      </c>
      <c r="B15" s="21" t="str">
        <f>Kontoplan!C13</f>
        <v>Salgsinntekter, avgiftsfri</v>
      </c>
      <c r="C15" s="22"/>
      <c r="D15" s="22"/>
      <c r="E15" s="31">
        <f t="shared" si="0"/>
        <v>-273800</v>
      </c>
      <c r="F15" s="22">
        <v>-71500</v>
      </c>
      <c r="G15" s="22">
        <v>-25000</v>
      </c>
      <c r="H15" s="22"/>
      <c r="I15" s="22">
        <v>-2500</v>
      </c>
      <c r="J15" s="22">
        <v>0</v>
      </c>
      <c r="K15" s="22">
        <v>0</v>
      </c>
      <c r="L15" s="22">
        <v>0</v>
      </c>
      <c r="M15" s="22"/>
      <c r="N15" s="22">
        <v>-104800</v>
      </c>
      <c r="O15" s="22">
        <v>-70000</v>
      </c>
      <c r="P15" s="22">
        <v>0</v>
      </c>
      <c r="Q15" s="22"/>
      <c r="R15" s="1"/>
      <c r="S15" s="39"/>
      <c r="T15" s="1"/>
      <c r="U15" s="1"/>
      <c r="V15" s="1"/>
      <c r="W15" s="1"/>
      <c r="X15" s="1"/>
      <c r="Y15" s="1"/>
      <c r="Z15" s="1"/>
    </row>
    <row r="16" spans="1:26" ht="15.75" customHeight="1" x14ac:dyDescent="0.2">
      <c r="A16" s="21">
        <f>Kontoplan!B14</f>
        <v>3101</v>
      </c>
      <c r="B16" s="21" t="str">
        <f>Kontoplan!C14</f>
        <v>Dugnad</v>
      </c>
      <c r="C16" s="22"/>
      <c r="D16" s="22"/>
      <c r="E16" s="31">
        <f t="shared" si="0"/>
        <v>0</v>
      </c>
      <c r="F16" s="22"/>
      <c r="G16" s="22"/>
      <c r="H16" s="22"/>
      <c r="I16" s="22"/>
      <c r="J16" s="22"/>
      <c r="K16" s="22"/>
      <c r="L16" s="22"/>
      <c r="M16" s="22"/>
      <c r="N16" s="22"/>
      <c r="O16" s="22"/>
      <c r="P16" s="22"/>
      <c r="Q16" s="22"/>
      <c r="R16" s="1"/>
      <c r="S16" s="39"/>
      <c r="T16" s="1"/>
      <c r="U16" s="1"/>
      <c r="V16" s="1"/>
      <c r="W16" s="1"/>
      <c r="X16" s="1"/>
      <c r="Y16" s="1"/>
      <c r="Z16" s="1"/>
    </row>
    <row r="17" spans="1:26" ht="15.75" customHeight="1" x14ac:dyDescent="0.2">
      <c r="A17" s="21">
        <f>Kontoplan!B15</f>
        <v>3410</v>
      </c>
      <c r="B17" s="21" t="str">
        <f>Kontoplan!C15</f>
        <v>Tilskudd fra Oslo Kommune</v>
      </c>
      <c r="C17" s="22"/>
      <c r="D17" s="22"/>
      <c r="E17" s="31">
        <f t="shared" si="0"/>
        <v>0</v>
      </c>
      <c r="F17" s="22"/>
      <c r="G17" s="22"/>
      <c r="H17" s="22"/>
      <c r="I17" s="22"/>
      <c r="J17" s="22"/>
      <c r="K17" s="22"/>
      <c r="L17" s="22"/>
      <c r="M17" s="22"/>
      <c r="N17" s="22"/>
      <c r="O17" s="22"/>
      <c r="P17" s="22"/>
      <c r="Q17" s="22"/>
      <c r="R17" s="1"/>
      <c r="S17" s="39"/>
      <c r="T17" s="1"/>
      <c r="U17" s="1"/>
      <c r="V17" s="1"/>
      <c r="W17" s="1"/>
      <c r="X17" s="1"/>
      <c r="Y17" s="1"/>
      <c r="Z17" s="1"/>
    </row>
    <row r="18" spans="1:26" ht="15.75" customHeight="1" x14ac:dyDescent="0.2">
      <c r="A18" s="21">
        <f>Kontoplan!B16</f>
        <v>3420</v>
      </c>
      <c r="B18" s="21" t="str">
        <f>Kontoplan!C16</f>
        <v>Momskompensasjon</v>
      </c>
      <c r="C18" s="22"/>
      <c r="D18" s="22"/>
      <c r="E18" s="31">
        <f t="shared" si="0"/>
        <v>0</v>
      </c>
      <c r="F18" s="22"/>
      <c r="G18" s="22"/>
      <c r="H18" s="22"/>
      <c r="I18" s="22"/>
      <c r="J18" s="22"/>
      <c r="K18" s="22"/>
      <c r="L18" s="22"/>
      <c r="M18" s="22"/>
      <c r="N18" s="22"/>
      <c r="O18" s="22"/>
      <c r="P18" s="22"/>
      <c r="Q18" s="22"/>
      <c r="R18" s="1"/>
      <c r="S18" s="39"/>
      <c r="T18" s="1"/>
      <c r="U18" s="1"/>
      <c r="V18" s="1"/>
      <c r="W18" s="1"/>
      <c r="X18" s="1"/>
      <c r="Y18" s="1"/>
      <c r="Z18" s="1"/>
    </row>
    <row r="19" spans="1:26" ht="15.75" customHeight="1" x14ac:dyDescent="0.2">
      <c r="A19" s="21">
        <f>Kontoplan!B17</f>
        <v>3430</v>
      </c>
      <c r="B19" s="21" t="str">
        <f>Kontoplan!C17</f>
        <v>Grasrotandelen Norsk Tipping</v>
      </c>
      <c r="C19" s="22"/>
      <c r="D19" s="22"/>
      <c r="E19" s="31">
        <f t="shared" si="0"/>
        <v>0</v>
      </c>
      <c r="F19" s="22"/>
      <c r="G19" s="22"/>
      <c r="H19" s="22"/>
      <c r="I19" s="22"/>
      <c r="J19" s="22"/>
      <c r="K19" s="22"/>
      <c r="L19" s="22"/>
      <c r="M19" s="22"/>
      <c r="N19" s="22"/>
      <c r="O19" s="22"/>
      <c r="P19" s="22"/>
      <c r="Q19" s="22"/>
      <c r="R19" s="1"/>
      <c r="S19" s="39"/>
      <c r="T19" s="1"/>
      <c r="U19" s="1"/>
      <c r="V19" s="1"/>
      <c r="W19" s="1"/>
      <c r="X19" s="1"/>
      <c r="Y19" s="1"/>
      <c r="Z19" s="1"/>
    </row>
    <row r="20" spans="1:26" ht="15.75" customHeight="1" x14ac:dyDescent="0.2">
      <c r="A20" s="21">
        <f>Kontoplan!B18</f>
        <v>3900</v>
      </c>
      <c r="B20" s="21" t="str">
        <f>Kontoplan!C18</f>
        <v>Annen driftsrelatert inntekt</v>
      </c>
      <c r="C20" s="22"/>
      <c r="D20" s="22"/>
      <c r="E20" s="31">
        <f t="shared" si="0"/>
        <v>0</v>
      </c>
      <c r="F20" s="22"/>
      <c r="G20" s="22"/>
      <c r="H20" s="22"/>
      <c r="I20" s="22"/>
      <c r="J20" s="22"/>
      <c r="K20" s="22"/>
      <c r="L20" s="22"/>
      <c r="M20" s="22"/>
      <c r="N20" s="22"/>
      <c r="O20" s="22"/>
      <c r="P20" s="22"/>
      <c r="Q20" s="22"/>
      <c r="R20" s="1"/>
      <c r="S20" s="39"/>
      <c r="T20" s="1"/>
      <c r="U20" s="1"/>
      <c r="V20" s="1"/>
      <c r="W20" s="1"/>
      <c r="X20" s="1"/>
      <c r="Y20" s="1"/>
      <c r="Z20" s="1"/>
    </row>
    <row r="21" spans="1:26" ht="15.75" customHeight="1" x14ac:dyDescent="0.2">
      <c r="A21" s="21">
        <f>Kontoplan!B19</f>
        <v>3901</v>
      </c>
      <c r="B21" s="21" t="str">
        <f>Kontoplan!C19</f>
        <v>Internstøtte BI Athletics</v>
      </c>
      <c r="C21" s="22"/>
      <c r="D21" s="22"/>
      <c r="E21" s="31">
        <f t="shared" si="0"/>
        <v>-50000</v>
      </c>
      <c r="F21" s="22">
        <v>-5000</v>
      </c>
      <c r="G21" s="22">
        <v>-15000</v>
      </c>
      <c r="H21" s="22"/>
      <c r="I21" s="22"/>
      <c r="J21" s="22">
        <v>0</v>
      </c>
      <c r="K21" s="22">
        <v>0</v>
      </c>
      <c r="L21" s="22">
        <v>0</v>
      </c>
      <c r="M21" s="22">
        <v>-750</v>
      </c>
      <c r="N21" s="22"/>
      <c r="O21" s="22">
        <v>-29250</v>
      </c>
      <c r="P21" s="22">
        <v>0</v>
      </c>
      <c r="Q21" s="22">
        <v>0</v>
      </c>
      <c r="R21" s="1"/>
      <c r="S21" s="39"/>
      <c r="T21" s="1"/>
      <c r="U21" s="1"/>
      <c r="V21" s="1"/>
      <c r="W21" s="1"/>
      <c r="X21" s="1"/>
      <c r="Y21" s="1"/>
      <c r="Z21" s="1"/>
    </row>
    <row r="22" spans="1:26" ht="15.75" customHeight="1" x14ac:dyDescent="0.2">
      <c r="A22" s="21">
        <f>Kontoplan!B20</f>
        <v>3920</v>
      </c>
      <c r="B22" s="21" t="str">
        <f>Kontoplan!C20</f>
        <v>Medlemskontingent</v>
      </c>
      <c r="C22" s="22"/>
      <c r="D22" s="22"/>
      <c r="E22" s="31">
        <f t="shared" si="0"/>
        <v>0</v>
      </c>
      <c r="F22" s="22"/>
      <c r="G22" s="22"/>
      <c r="H22" s="22"/>
      <c r="I22" s="22"/>
      <c r="J22" s="22"/>
      <c r="K22" s="22"/>
      <c r="L22" s="22"/>
      <c r="M22" s="22"/>
      <c r="N22" s="22"/>
      <c r="O22" s="22"/>
      <c r="P22" s="22"/>
      <c r="Q22" s="22"/>
      <c r="R22" s="1"/>
      <c r="S22" s="39"/>
      <c r="T22" s="1"/>
      <c r="U22" s="1"/>
      <c r="V22" s="1"/>
      <c r="W22" s="1"/>
      <c r="X22" s="1"/>
      <c r="Y22" s="1"/>
      <c r="Z22" s="1"/>
    </row>
    <row r="23" spans="1:26" ht="15.75" customHeight="1" x14ac:dyDescent="0.2">
      <c r="A23" s="21">
        <f>Kontoplan!B21</f>
        <v>3921</v>
      </c>
      <c r="B23" s="21" t="str">
        <f>Kontoplan!C21</f>
        <v>Gruppeavgift</v>
      </c>
      <c r="C23" s="22"/>
      <c r="D23" s="22"/>
      <c r="E23" s="31">
        <f t="shared" si="0"/>
        <v>-79000</v>
      </c>
      <c r="F23" s="22"/>
      <c r="G23" s="22">
        <v>0</v>
      </c>
      <c r="H23" s="22">
        <v>-39500</v>
      </c>
      <c r="I23" s="22">
        <v>0</v>
      </c>
      <c r="J23" s="22">
        <v>0</v>
      </c>
      <c r="K23" s="22">
        <v>0</v>
      </c>
      <c r="L23" s="22">
        <v>0</v>
      </c>
      <c r="M23" s="22">
        <v>0</v>
      </c>
      <c r="N23" s="22"/>
      <c r="O23" s="22">
        <v>-39500</v>
      </c>
      <c r="P23" s="22">
        <v>0</v>
      </c>
      <c r="Q23" s="22">
        <v>0</v>
      </c>
      <c r="R23" s="1"/>
      <c r="S23" s="39"/>
      <c r="T23" s="1"/>
      <c r="U23" s="1"/>
      <c r="V23" s="1"/>
      <c r="W23" s="1"/>
      <c r="X23" s="1"/>
      <c r="Y23" s="1"/>
      <c r="Z23" s="1"/>
    </row>
    <row r="24" spans="1:26" ht="15.75" customHeight="1" x14ac:dyDescent="0.2">
      <c r="A24" s="21">
        <f>Kontoplan!B22</f>
        <v>3930</v>
      </c>
      <c r="B24" s="21" t="str">
        <f>Kontoplan!C22</f>
        <v>Treningsavgift</v>
      </c>
      <c r="C24" s="22"/>
      <c r="D24" s="22"/>
      <c r="E24" s="31">
        <f t="shared" si="0"/>
        <v>0</v>
      </c>
      <c r="F24" s="22"/>
      <c r="G24" s="22"/>
      <c r="H24" s="22"/>
      <c r="I24" s="22"/>
      <c r="J24" s="22"/>
      <c r="K24" s="22"/>
      <c r="L24" s="22"/>
      <c r="M24" s="22"/>
      <c r="N24" s="22"/>
      <c r="O24" s="22"/>
      <c r="P24" s="22"/>
      <c r="Q24" s="22"/>
      <c r="R24" s="1"/>
      <c r="S24" s="39"/>
      <c r="T24" s="1"/>
      <c r="U24" s="1"/>
      <c r="V24" s="1"/>
      <c r="W24" s="1"/>
      <c r="X24" s="1"/>
      <c r="Y24" s="1"/>
      <c r="Z24" s="1"/>
    </row>
    <row r="25" spans="1:26" ht="15.75" customHeight="1" x14ac:dyDescent="0.2">
      <c r="A25" s="21">
        <f>Kontoplan!B23</f>
        <v>3990</v>
      </c>
      <c r="B25" s="21" t="str">
        <f>Kontoplan!C23</f>
        <v>Kontingent fra BI-studenter</v>
      </c>
      <c r="C25" s="22"/>
      <c r="D25" s="22"/>
      <c r="E25" s="31">
        <f t="shared" si="0"/>
        <v>0</v>
      </c>
      <c r="F25" s="22"/>
      <c r="G25" s="22"/>
      <c r="H25" s="22"/>
      <c r="I25" s="22"/>
      <c r="J25" s="22"/>
      <c r="K25" s="22"/>
      <c r="L25" s="22"/>
      <c r="M25" s="22"/>
      <c r="N25" s="22"/>
      <c r="O25" s="22"/>
      <c r="P25" s="22"/>
      <c r="Q25" s="22"/>
      <c r="R25" s="1"/>
      <c r="S25" s="39"/>
      <c r="T25" s="1"/>
      <c r="U25" s="1"/>
      <c r="V25" s="1"/>
      <c r="W25" s="1"/>
      <c r="X25" s="1"/>
      <c r="Y25" s="1"/>
      <c r="Z25" s="1"/>
    </row>
    <row r="26" spans="1:26" ht="15.75" customHeight="1" x14ac:dyDescent="0.2">
      <c r="A26" s="21">
        <f>Kontoplan!B24</f>
        <v>3991</v>
      </c>
      <c r="B26" s="21" t="str">
        <f>Kontoplan!C24</f>
        <v>Støtte fra BISO</v>
      </c>
      <c r="C26" s="22"/>
      <c r="D26" s="22"/>
      <c r="E26" s="31">
        <f t="shared" si="0"/>
        <v>0</v>
      </c>
      <c r="F26" s="22"/>
      <c r="G26" s="22"/>
      <c r="H26" s="22"/>
      <c r="I26" s="22"/>
      <c r="J26" s="22"/>
      <c r="K26" s="22"/>
      <c r="L26" s="22"/>
      <c r="M26" s="22"/>
      <c r="N26" s="22"/>
      <c r="O26" s="22"/>
      <c r="P26" s="22"/>
      <c r="Q26" s="22"/>
      <c r="R26" s="1"/>
      <c r="S26" s="39"/>
      <c r="T26" s="1"/>
      <c r="U26" s="1"/>
      <c r="V26" s="1"/>
      <c r="W26" s="1"/>
      <c r="X26" s="1"/>
      <c r="Y26" s="1"/>
      <c r="Z26" s="1"/>
    </row>
    <row r="27" spans="1:26" ht="15.75" customHeight="1" x14ac:dyDescent="0.2">
      <c r="A27" s="21">
        <f>Kontoplan!B25</f>
        <v>3992</v>
      </c>
      <c r="B27" s="21" t="str">
        <f>Kontoplan!C25</f>
        <v>Støtte fra BI</v>
      </c>
      <c r="C27" s="22"/>
      <c r="D27" s="22"/>
      <c r="E27" s="31">
        <f t="shared" si="0"/>
        <v>0</v>
      </c>
      <c r="F27" s="22"/>
      <c r="G27" s="22"/>
      <c r="H27" s="22"/>
      <c r="I27" s="22"/>
      <c r="J27" s="22"/>
      <c r="K27" s="22"/>
      <c r="L27" s="22"/>
      <c r="M27" s="22"/>
      <c r="N27" s="22"/>
      <c r="O27" s="22"/>
      <c r="P27" s="22"/>
      <c r="Q27" s="22"/>
      <c r="R27" s="1"/>
      <c r="S27" s="39"/>
      <c r="T27" s="1"/>
      <c r="U27" s="1"/>
      <c r="V27" s="1"/>
      <c r="W27" s="1"/>
      <c r="X27" s="1"/>
      <c r="Y27" s="1"/>
      <c r="Z27" s="1"/>
    </row>
    <row r="28" spans="1:26" ht="15.75" customHeight="1" x14ac:dyDescent="0.2">
      <c r="A28" s="21">
        <f>Kontoplan!B26</f>
        <v>3993</v>
      </c>
      <c r="B28" s="21" t="str">
        <f>Kontoplan!C26</f>
        <v>Støtte fra Velferdstinget</v>
      </c>
      <c r="C28" s="22"/>
      <c r="D28" s="22"/>
      <c r="E28" s="31">
        <f t="shared" si="0"/>
        <v>0</v>
      </c>
      <c r="F28" s="22"/>
      <c r="G28" s="22"/>
      <c r="H28" s="22"/>
      <c r="I28" s="22"/>
      <c r="J28" s="22"/>
      <c r="K28" s="22"/>
      <c r="L28" s="22"/>
      <c r="M28" s="22"/>
      <c r="N28" s="22"/>
      <c r="O28" s="22"/>
      <c r="P28" s="22"/>
      <c r="Q28" s="22"/>
      <c r="R28" s="1"/>
      <c r="S28" s="39"/>
      <c r="T28" s="1"/>
      <c r="U28" s="1"/>
      <c r="V28" s="1"/>
      <c r="W28" s="1"/>
      <c r="X28" s="1"/>
      <c r="Y28" s="1"/>
      <c r="Z28" s="1"/>
    </row>
    <row r="29" spans="1:26" ht="15.75" customHeight="1" x14ac:dyDescent="0.2">
      <c r="A29" s="21">
        <f>Kontoplan!B27</f>
        <v>3994</v>
      </c>
      <c r="B29" s="21" t="str">
        <f>Kontoplan!C27</f>
        <v>Støtte fra NSI</v>
      </c>
      <c r="C29" s="22"/>
      <c r="D29" s="22"/>
      <c r="E29" s="31">
        <f t="shared" si="0"/>
        <v>-5000</v>
      </c>
      <c r="F29" s="22">
        <v>0</v>
      </c>
      <c r="G29" s="22">
        <v>0</v>
      </c>
      <c r="H29" s="22">
        <v>0</v>
      </c>
      <c r="I29" s="22"/>
      <c r="J29" s="22">
        <v>0</v>
      </c>
      <c r="K29" s="22">
        <v>-5000</v>
      </c>
      <c r="L29" s="22">
        <v>0</v>
      </c>
      <c r="M29" s="22">
        <v>0</v>
      </c>
      <c r="N29" s="22">
        <v>0</v>
      </c>
      <c r="O29" s="22"/>
      <c r="P29" s="22">
        <v>0</v>
      </c>
      <c r="Q29" s="22">
        <v>0</v>
      </c>
      <c r="R29" s="1"/>
      <c r="S29" s="39"/>
      <c r="T29" s="1"/>
      <c r="U29" s="1"/>
      <c r="V29" s="1"/>
      <c r="W29" s="1"/>
      <c r="X29" s="1"/>
      <c r="Y29" s="1"/>
      <c r="Z29" s="1"/>
    </row>
    <row r="30" spans="1:26" ht="15.75" customHeight="1" x14ac:dyDescent="0.2">
      <c r="A30" s="21">
        <f>Kontoplan!B28</f>
        <v>3995</v>
      </c>
      <c r="B30" s="21" t="str">
        <f>Kontoplan!C28</f>
        <v>Annen støtte</v>
      </c>
      <c r="C30" s="22"/>
      <c r="D30" s="22"/>
      <c r="E30" s="31">
        <f t="shared" si="0"/>
        <v>0</v>
      </c>
      <c r="F30" s="22"/>
      <c r="G30" s="22"/>
      <c r="H30" s="22"/>
      <c r="I30" s="22"/>
      <c r="J30" s="22"/>
      <c r="K30" s="22"/>
      <c r="L30" s="22"/>
      <c r="M30" s="22"/>
      <c r="N30" s="22"/>
      <c r="O30" s="22"/>
      <c r="P30" s="22"/>
      <c r="Q30" s="22"/>
      <c r="R30" s="1"/>
      <c r="S30" s="39"/>
      <c r="T30" s="1"/>
      <c r="U30" s="1"/>
      <c r="V30" s="1"/>
      <c r="W30" s="1"/>
      <c r="X30" s="1"/>
      <c r="Y30" s="1"/>
      <c r="Z30" s="1"/>
    </row>
    <row r="31" spans="1:26" ht="15.75" customHeight="1" x14ac:dyDescent="0.2">
      <c r="A31" s="1"/>
      <c r="B31" s="1"/>
      <c r="C31" s="28"/>
      <c r="D31" s="28"/>
      <c r="E31" s="28"/>
      <c r="F31" s="28"/>
      <c r="G31" s="28"/>
      <c r="H31" s="28"/>
      <c r="I31" s="28"/>
      <c r="J31" s="28"/>
      <c r="K31" s="28"/>
      <c r="L31" s="28"/>
      <c r="M31" s="28"/>
      <c r="N31" s="28"/>
      <c r="O31" s="28"/>
      <c r="P31" s="28"/>
      <c r="Q31" s="28"/>
      <c r="R31" s="1"/>
      <c r="S31" s="1"/>
      <c r="T31" s="1"/>
      <c r="U31" s="1"/>
      <c r="V31" s="1"/>
      <c r="W31" s="1"/>
      <c r="X31" s="1"/>
      <c r="Y31" s="1"/>
      <c r="Z31" s="1"/>
    </row>
    <row r="32" spans="1:26" ht="15.75" customHeight="1" x14ac:dyDescent="0.2">
      <c r="A32" s="63" t="s">
        <v>170</v>
      </c>
      <c r="B32" s="61"/>
      <c r="C32" s="30">
        <f t="shared" ref="C32:Q32" si="1">SUM(C13:C31)</f>
        <v>0</v>
      </c>
      <c r="D32" s="30">
        <f t="shared" si="1"/>
        <v>0</v>
      </c>
      <c r="E32" s="31">
        <f t="shared" si="1"/>
        <v>-457800</v>
      </c>
      <c r="F32" s="30">
        <f t="shared" si="1"/>
        <v>-126500</v>
      </c>
      <c r="G32" s="30">
        <f t="shared" si="1"/>
        <v>-40000</v>
      </c>
      <c r="H32" s="30">
        <f t="shared" si="1"/>
        <v>-39500</v>
      </c>
      <c r="I32" s="30">
        <f t="shared" si="1"/>
        <v>-2500</v>
      </c>
      <c r="J32" s="30">
        <f t="shared" si="1"/>
        <v>0</v>
      </c>
      <c r="K32" s="30">
        <f t="shared" si="1"/>
        <v>-5000</v>
      </c>
      <c r="L32" s="30">
        <f t="shared" si="1"/>
        <v>0</v>
      </c>
      <c r="M32" s="30">
        <f t="shared" si="1"/>
        <v>-750</v>
      </c>
      <c r="N32" s="30">
        <f t="shared" si="1"/>
        <v>-104800</v>
      </c>
      <c r="O32" s="30">
        <f t="shared" si="1"/>
        <v>-138750</v>
      </c>
      <c r="P32" s="30">
        <f t="shared" si="1"/>
        <v>0</v>
      </c>
      <c r="Q32" s="30">
        <f t="shared" si="1"/>
        <v>0</v>
      </c>
      <c r="R32" s="1"/>
      <c r="S32" s="3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5" t="s">
        <v>171</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9" t="s">
        <v>162</v>
      </c>
      <c r="B38" s="19" t="s">
        <v>163</v>
      </c>
      <c r="C38" s="19" t="s">
        <v>164</v>
      </c>
      <c r="D38" s="19" t="s">
        <v>165</v>
      </c>
      <c r="E38" s="20" t="s">
        <v>166</v>
      </c>
      <c r="F38" s="19" t="s">
        <v>177</v>
      </c>
      <c r="G38" s="19" t="s">
        <v>178</v>
      </c>
      <c r="H38" s="19" t="s">
        <v>179</v>
      </c>
      <c r="I38" s="19" t="s">
        <v>180</v>
      </c>
      <c r="J38" s="19" t="s">
        <v>181</v>
      </c>
      <c r="K38" s="19" t="s">
        <v>182</v>
      </c>
      <c r="L38" s="19" t="s">
        <v>183</v>
      </c>
      <c r="M38" s="19" t="s">
        <v>184</v>
      </c>
      <c r="N38" s="19" t="s">
        <v>185</v>
      </c>
      <c r="O38" s="19" t="s">
        <v>186</v>
      </c>
      <c r="P38" s="19" t="s">
        <v>187</v>
      </c>
      <c r="Q38" s="19" t="s">
        <v>188</v>
      </c>
      <c r="R38" s="38"/>
      <c r="S38" s="19" t="s">
        <v>189</v>
      </c>
      <c r="T38" s="1"/>
      <c r="U38" s="1"/>
      <c r="V38" s="1"/>
      <c r="W38" s="1"/>
      <c r="X38" s="1"/>
      <c r="Y38" s="1"/>
      <c r="Z38" s="1"/>
    </row>
    <row r="39" spans="1:26" ht="15.75" customHeight="1" x14ac:dyDescent="0.2">
      <c r="A39" s="21">
        <f>Kontoplan!B29</f>
        <v>5910</v>
      </c>
      <c r="B39" s="21" t="str">
        <f>Kontoplan!C29</f>
        <v>Lunsjkort</v>
      </c>
      <c r="C39" s="22"/>
      <c r="D39" s="22"/>
      <c r="E39" s="31">
        <f t="shared" ref="E39:E70" si="2">SUM(F39:Q39)</f>
        <v>0</v>
      </c>
      <c r="F39" s="22"/>
      <c r="G39" s="22"/>
      <c r="H39" s="22"/>
      <c r="I39" s="22"/>
      <c r="J39" s="22"/>
      <c r="K39" s="22"/>
      <c r="L39" s="22"/>
      <c r="M39" s="22"/>
      <c r="N39" s="22"/>
      <c r="O39" s="22"/>
      <c r="P39" s="22"/>
      <c r="Q39" s="22"/>
      <c r="R39" s="1"/>
      <c r="S39" s="39"/>
      <c r="T39" s="1"/>
      <c r="U39" s="1"/>
      <c r="V39" s="1"/>
      <c r="W39" s="1"/>
      <c r="X39" s="1"/>
      <c r="Y39" s="1"/>
      <c r="Z39" s="1"/>
    </row>
    <row r="40" spans="1:26" ht="15.75" customHeight="1" x14ac:dyDescent="0.2">
      <c r="A40" s="21">
        <f>Kontoplan!B30</f>
        <v>5995</v>
      </c>
      <c r="B40" s="21" t="str">
        <f>Kontoplan!C30</f>
        <v>Styrekostnader</v>
      </c>
      <c r="C40" s="22"/>
      <c r="D40" s="22"/>
      <c r="E40" s="31">
        <f t="shared" si="2"/>
        <v>750</v>
      </c>
      <c r="F40" s="22"/>
      <c r="G40" s="22">
        <v>0</v>
      </c>
      <c r="H40" s="22">
        <v>0</v>
      </c>
      <c r="I40" s="22">
        <v>0</v>
      </c>
      <c r="J40" s="22">
        <v>0</v>
      </c>
      <c r="K40" s="22">
        <v>0</v>
      </c>
      <c r="L40" s="22">
        <v>0</v>
      </c>
      <c r="M40" s="22">
        <v>750</v>
      </c>
      <c r="N40" s="22">
        <v>0</v>
      </c>
      <c r="O40" s="22">
        <v>0</v>
      </c>
      <c r="P40" s="22">
        <v>0</v>
      </c>
      <c r="Q40" s="22">
        <v>0</v>
      </c>
      <c r="R40" s="1"/>
      <c r="S40" s="39"/>
      <c r="T40" s="1"/>
      <c r="U40" s="1"/>
      <c r="V40" s="1"/>
      <c r="W40" s="1"/>
      <c r="X40" s="1"/>
      <c r="Y40" s="1"/>
      <c r="Z40" s="1"/>
    </row>
    <row r="41" spans="1:26" ht="15.75" customHeight="1" x14ac:dyDescent="0.2">
      <c r="A41" s="21">
        <f>Kontoplan!B31</f>
        <v>6480</v>
      </c>
      <c r="B41" s="21" t="str">
        <f>Kontoplan!C31</f>
        <v>Leiekostnad idrett</v>
      </c>
      <c r="C41" s="22"/>
      <c r="D41" s="22"/>
      <c r="E41" s="31">
        <f t="shared" si="2"/>
        <v>60000</v>
      </c>
      <c r="F41" s="22">
        <v>0</v>
      </c>
      <c r="G41" s="22">
        <v>0</v>
      </c>
      <c r="H41" s="22">
        <v>60000</v>
      </c>
      <c r="I41" s="22">
        <v>0</v>
      </c>
      <c r="J41" s="22">
        <v>0</v>
      </c>
      <c r="K41" s="22">
        <v>0</v>
      </c>
      <c r="L41" s="22">
        <v>0</v>
      </c>
      <c r="M41" s="22">
        <v>0</v>
      </c>
      <c r="N41" s="22">
        <v>0</v>
      </c>
      <c r="O41" s="22">
        <v>0</v>
      </c>
      <c r="P41" s="22">
        <v>0</v>
      </c>
      <c r="Q41" s="22">
        <v>0</v>
      </c>
      <c r="R41" s="1"/>
      <c r="S41" s="39"/>
      <c r="T41" s="1"/>
      <c r="U41" s="1"/>
      <c r="V41" s="1"/>
      <c r="W41" s="1"/>
      <c r="X41" s="1"/>
      <c r="Y41" s="1"/>
      <c r="Z41" s="1"/>
    </row>
    <row r="42" spans="1:26" ht="15.75" customHeight="1" x14ac:dyDescent="0.2">
      <c r="A42" s="21">
        <f>Kontoplan!B32</f>
        <v>6490</v>
      </c>
      <c r="B42" s="21" t="str">
        <f>Kontoplan!C32</f>
        <v>Leiekostnad annen</v>
      </c>
      <c r="C42" s="22"/>
      <c r="D42" s="22"/>
      <c r="E42" s="31">
        <f t="shared" si="2"/>
        <v>0</v>
      </c>
      <c r="F42" s="22">
        <v>0</v>
      </c>
      <c r="G42" s="22"/>
      <c r="H42" s="22"/>
      <c r="I42" s="22">
        <v>0</v>
      </c>
      <c r="J42" s="22">
        <v>0</v>
      </c>
      <c r="K42" s="22">
        <v>0</v>
      </c>
      <c r="L42" s="22">
        <v>0</v>
      </c>
      <c r="M42" s="22">
        <v>0</v>
      </c>
      <c r="N42" s="22">
        <v>0</v>
      </c>
      <c r="O42" s="22"/>
      <c r="P42" s="22">
        <v>0</v>
      </c>
      <c r="Q42" s="22">
        <v>0</v>
      </c>
      <c r="R42" s="1"/>
      <c r="S42" s="39"/>
      <c r="T42" s="1"/>
      <c r="U42" s="1"/>
      <c r="V42" s="1"/>
      <c r="W42" s="1"/>
      <c r="X42" s="1"/>
      <c r="Y42" s="1"/>
      <c r="Z42" s="1"/>
    </row>
    <row r="43" spans="1:26" ht="15.75" customHeight="1" x14ac:dyDescent="0.2">
      <c r="A43" s="21">
        <f>Kontoplan!B33</f>
        <v>6540</v>
      </c>
      <c r="B43" s="21" t="str">
        <f>Kontoplan!C33</f>
        <v>Idrettsutstyr</v>
      </c>
      <c r="C43" s="22"/>
      <c r="D43" s="22"/>
      <c r="E43" s="31">
        <f t="shared" si="2"/>
        <v>31000</v>
      </c>
      <c r="F43" s="22">
        <v>0</v>
      </c>
      <c r="G43" s="22">
        <v>0</v>
      </c>
      <c r="H43" s="22">
        <v>31000</v>
      </c>
      <c r="I43" s="22">
        <v>0</v>
      </c>
      <c r="J43" s="22">
        <v>0</v>
      </c>
      <c r="K43" s="22"/>
      <c r="L43" s="22">
        <v>0</v>
      </c>
      <c r="M43" s="22"/>
      <c r="N43" s="22">
        <v>0</v>
      </c>
      <c r="O43" s="22">
        <v>0</v>
      </c>
      <c r="P43" s="22">
        <v>0</v>
      </c>
      <c r="Q43" s="22">
        <v>0</v>
      </c>
      <c r="R43" s="1"/>
      <c r="S43" s="39"/>
      <c r="T43" s="1"/>
      <c r="U43" s="1"/>
      <c r="V43" s="1"/>
      <c r="W43" s="1"/>
      <c r="X43" s="1"/>
      <c r="Y43" s="1"/>
      <c r="Z43" s="1"/>
    </row>
    <row r="44" spans="1:26" ht="15.75" customHeight="1" x14ac:dyDescent="0.2">
      <c r="A44" s="21">
        <f>Kontoplan!B34</f>
        <v>6550</v>
      </c>
      <c r="B44" s="21" t="str">
        <f>Kontoplan!C34</f>
        <v>Driftsmateriale</v>
      </c>
      <c r="C44" s="22"/>
      <c r="D44" s="22"/>
      <c r="E44" s="31">
        <f t="shared" si="2"/>
        <v>0</v>
      </c>
      <c r="F44" s="22"/>
      <c r="G44" s="22"/>
      <c r="H44" s="22"/>
      <c r="I44" s="22"/>
      <c r="J44" s="22"/>
      <c r="K44" s="22"/>
      <c r="L44" s="22"/>
      <c r="M44" s="22"/>
      <c r="N44" s="22"/>
      <c r="O44" s="22"/>
      <c r="P44" s="22"/>
      <c r="Q44" s="22"/>
      <c r="R44" s="1"/>
      <c r="S44" s="39"/>
      <c r="T44" s="1"/>
      <c r="U44" s="1"/>
      <c r="V44" s="1"/>
      <c r="W44" s="1"/>
      <c r="X44" s="1"/>
      <c r="Y44" s="1"/>
      <c r="Z44" s="1"/>
    </row>
    <row r="45" spans="1:26" ht="15.75" customHeight="1" x14ac:dyDescent="0.2">
      <c r="A45" s="21">
        <f>Kontoplan!B35</f>
        <v>6555</v>
      </c>
      <c r="B45" s="21" t="str">
        <f>Kontoplan!C35</f>
        <v>Andre driftskostnader</v>
      </c>
      <c r="C45" s="22"/>
      <c r="D45" s="22"/>
      <c r="E45" s="31">
        <f t="shared" si="2"/>
        <v>0</v>
      </c>
      <c r="F45" s="22"/>
      <c r="G45" s="22"/>
      <c r="H45" s="22"/>
      <c r="I45" s="22"/>
      <c r="J45" s="22"/>
      <c r="K45" s="22"/>
      <c r="L45" s="22"/>
      <c r="M45" s="22"/>
      <c r="N45" s="22"/>
      <c r="O45" s="22"/>
      <c r="P45" s="22"/>
      <c r="Q45" s="22"/>
      <c r="R45" s="1"/>
      <c r="S45" s="39"/>
      <c r="T45" s="1"/>
      <c r="U45" s="1"/>
      <c r="V45" s="1"/>
      <c r="W45" s="1"/>
      <c r="X45" s="1"/>
      <c r="Y45" s="1"/>
      <c r="Z45" s="1"/>
    </row>
    <row r="46" spans="1:26" ht="15.75" customHeight="1" x14ac:dyDescent="0.2">
      <c r="A46" s="21">
        <f>Kontoplan!B36</f>
        <v>6571</v>
      </c>
      <c r="B46" s="21" t="str">
        <f>Kontoplan!C36</f>
        <v>Drakter</v>
      </c>
      <c r="C46" s="22"/>
      <c r="D46" s="22"/>
      <c r="E46" s="31">
        <f t="shared" si="2"/>
        <v>50000</v>
      </c>
      <c r="F46" s="22">
        <v>50000</v>
      </c>
      <c r="G46" s="22"/>
      <c r="H46" s="22"/>
      <c r="I46" s="22"/>
      <c r="J46" s="22"/>
      <c r="K46" s="22"/>
      <c r="L46" s="22"/>
      <c r="M46" s="22"/>
      <c r="N46" s="22"/>
      <c r="O46" s="22"/>
      <c r="P46" s="22"/>
      <c r="Q46" s="22"/>
      <c r="R46" s="1"/>
      <c r="S46" s="39"/>
      <c r="T46" s="1"/>
      <c r="U46" s="1"/>
      <c r="V46" s="1"/>
      <c r="W46" s="1"/>
      <c r="X46" s="1"/>
      <c r="Y46" s="1"/>
      <c r="Z46" s="1"/>
    </row>
    <row r="47" spans="1:26" ht="15.75" customHeight="1" x14ac:dyDescent="0.2">
      <c r="A47" s="21">
        <f>Kontoplan!B37</f>
        <v>6572</v>
      </c>
      <c r="B47" s="21" t="str">
        <f>Kontoplan!C37</f>
        <v>Annet klær</v>
      </c>
      <c r="C47" s="22"/>
      <c r="D47" s="22"/>
      <c r="E47" s="31">
        <f t="shared" si="2"/>
        <v>0</v>
      </c>
      <c r="F47" s="22"/>
      <c r="G47" s="22"/>
      <c r="H47" s="22"/>
      <c r="I47" s="22"/>
      <c r="J47" s="22"/>
      <c r="K47" s="22"/>
      <c r="L47" s="22"/>
      <c r="M47" s="22"/>
      <c r="N47" s="22"/>
      <c r="O47" s="22"/>
      <c r="P47" s="22"/>
      <c r="Q47" s="22"/>
      <c r="R47" s="1"/>
      <c r="S47" s="39"/>
      <c r="T47" s="1"/>
      <c r="U47" s="1"/>
      <c r="V47" s="1"/>
      <c r="W47" s="1"/>
      <c r="X47" s="1"/>
      <c r="Y47" s="1"/>
      <c r="Z47" s="1"/>
    </row>
    <row r="48" spans="1:26" ht="15.75" customHeight="1" x14ac:dyDescent="0.2">
      <c r="A48" s="21">
        <f>Kontoplan!B38</f>
        <v>6620</v>
      </c>
      <c r="B48" s="21" t="str">
        <f>Kontoplan!C38</f>
        <v>Reparasjon og vedlikehold</v>
      </c>
      <c r="C48" s="22"/>
      <c r="D48" s="22"/>
      <c r="E48" s="31">
        <f t="shared" si="2"/>
        <v>0</v>
      </c>
      <c r="F48" s="22"/>
      <c r="G48" s="22"/>
      <c r="H48" s="22"/>
      <c r="I48" s="22"/>
      <c r="J48" s="22"/>
      <c r="K48" s="22"/>
      <c r="L48" s="22"/>
      <c r="M48" s="22"/>
      <c r="N48" s="22"/>
      <c r="O48" s="22"/>
      <c r="P48" s="22"/>
      <c r="Q48" s="22"/>
      <c r="R48" s="1"/>
      <c r="S48" s="39"/>
      <c r="T48" s="1"/>
      <c r="U48" s="1"/>
      <c r="V48" s="1"/>
      <c r="W48" s="1"/>
      <c r="X48" s="1"/>
      <c r="Y48" s="1"/>
      <c r="Z48" s="1"/>
    </row>
    <row r="49" spans="1:26" ht="15.75" customHeight="1" x14ac:dyDescent="0.2">
      <c r="A49" s="21">
        <f>Kontoplan!B39</f>
        <v>6705</v>
      </c>
      <c r="B49" s="21" t="str">
        <f>Kontoplan!C39</f>
        <v>Regnskapshonorar</v>
      </c>
      <c r="C49" s="22"/>
      <c r="D49" s="22"/>
      <c r="E49" s="31">
        <f t="shared" si="2"/>
        <v>0</v>
      </c>
      <c r="F49" s="22"/>
      <c r="G49" s="22"/>
      <c r="H49" s="22"/>
      <c r="I49" s="22"/>
      <c r="J49" s="22"/>
      <c r="K49" s="22"/>
      <c r="L49" s="22"/>
      <c r="M49" s="22"/>
      <c r="N49" s="22"/>
      <c r="O49" s="22"/>
      <c r="P49" s="22"/>
      <c r="Q49" s="22"/>
      <c r="R49" s="1"/>
      <c r="S49" s="39"/>
      <c r="T49" s="1"/>
      <c r="U49" s="1"/>
      <c r="V49" s="1"/>
      <c r="W49" s="1"/>
      <c r="X49" s="1"/>
      <c r="Y49" s="1"/>
      <c r="Z49" s="1"/>
    </row>
    <row r="50" spans="1:26" ht="15.75" customHeight="1" x14ac:dyDescent="0.2">
      <c r="A50" s="21">
        <f>Kontoplan!B40</f>
        <v>6710</v>
      </c>
      <c r="B50" s="21" t="str">
        <f>Kontoplan!C40</f>
        <v>Dommerhonorar</v>
      </c>
      <c r="C50" s="22"/>
      <c r="D50" s="22"/>
      <c r="E50" s="31">
        <f t="shared" si="2"/>
        <v>0</v>
      </c>
      <c r="F50" s="22"/>
      <c r="G50" s="22"/>
      <c r="H50" s="22"/>
      <c r="I50" s="22"/>
      <c r="J50" s="22"/>
      <c r="K50" s="22"/>
      <c r="L50" s="22"/>
      <c r="M50" s="22"/>
      <c r="N50" s="22"/>
      <c r="O50" s="22"/>
      <c r="P50" s="22"/>
      <c r="Q50" s="22"/>
      <c r="R50" s="1"/>
      <c r="S50" s="39"/>
      <c r="T50" s="1"/>
      <c r="U50" s="1"/>
      <c r="V50" s="1"/>
      <c r="W50" s="1"/>
      <c r="X50" s="1"/>
      <c r="Y50" s="1"/>
      <c r="Z50" s="1"/>
    </row>
    <row r="51" spans="1:26" ht="15.75" customHeight="1" x14ac:dyDescent="0.2">
      <c r="A51" s="21">
        <f>Kontoplan!B41</f>
        <v>6711</v>
      </c>
      <c r="B51" s="21" t="str">
        <f>Kontoplan!C41</f>
        <v>Trenerhonorar</v>
      </c>
      <c r="C51" s="22"/>
      <c r="D51" s="22"/>
      <c r="E51" s="31">
        <f t="shared" si="2"/>
        <v>20000</v>
      </c>
      <c r="F51" s="22">
        <v>0</v>
      </c>
      <c r="G51" s="22">
        <v>0</v>
      </c>
      <c r="H51" s="22">
        <v>0</v>
      </c>
      <c r="I51" s="22">
        <v>20000</v>
      </c>
      <c r="J51" s="22">
        <v>0</v>
      </c>
      <c r="K51" s="22">
        <v>0</v>
      </c>
      <c r="L51" s="22">
        <v>0</v>
      </c>
      <c r="M51" s="22">
        <v>0</v>
      </c>
      <c r="N51" s="22">
        <v>0</v>
      </c>
      <c r="O51" s="22"/>
      <c r="P51" s="22">
        <v>0</v>
      </c>
      <c r="Q51" s="22">
        <v>0</v>
      </c>
      <c r="R51" s="1"/>
      <c r="S51" s="39"/>
      <c r="T51" s="1"/>
      <c r="U51" s="1"/>
      <c r="V51" s="1"/>
      <c r="W51" s="1"/>
      <c r="X51" s="1"/>
      <c r="Y51" s="1"/>
      <c r="Z51" s="1"/>
    </row>
    <row r="52" spans="1:26" ht="15.75" customHeight="1" x14ac:dyDescent="0.2">
      <c r="A52" s="21">
        <f>Kontoplan!B42</f>
        <v>6800</v>
      </c>
      <c r="B52" s="21" t="str">
        <f>Kontoplan!C42</f>
        <v>Kontorrekvisita</v>
      </c>
      <c r="C52" s="22"/>
      <c r="D52" s="22"/>
      <c r="E52" s="31">
        <f t="shared" si="2"/>
        <v>0</v>
      </c>
      <c r="F52" s="22"/>
      <c r="G52" s="22"/>
      <c r="H52" s="22"/>
      <c r="I52" s="22"/>
      <c r="J52" s="22"/>
      <c r="K52" s="22"/>
      <c r="L52" s="22"/>
      <c r="M52" s="22"/>
      <c r="N52" s="22"/>
      <c r="O52" s="22"/>
      <c r="P52" s="22"/>
      <c r="Q52" s="22"/>
      <c r="R52" s="1"/>
      <c r="S52" s="39"/>
      <c r="T52" s="1"/>
      <c r="U52" s="1"/>
      <c r="V52" s="1"/>
      <c r="W52" s="1"/>
      <c r="X52" s="1"/>
      <c r="Y52" s="1"/>
      <c r="Z52" s="1"/>
    </row>
    <row r="53" spans="1:26" ht="15.75" customHeight="1" x14ac:dyDescent="0.2">
      <c r="A53" s="21">
        <f>Kontoplan!B43</f>
        <v>6810</v>
      </c>
      <c r="B53" s="21" t="str">
        <f>Kontoplan!C43</f>
        <v>Datakostnad</v>
      </c>
      <c r="C53" s="22"/>
      <c r="D53" s="22"/>
      <c r="E53" s="31">
        <f t="shared" si="2"/>
        <v>0</v>
      </c>
      <c r="F53" s="22"/>
      <c r="G53" s="22"/>
      <c r="H53" s="22"/>
      <c r="I53" s="22"/>
      <c r="J53" s="22"/>
      <c r="K53" s="22"/>
      <c r="L53" s="22"/>
      <c r="M53" s="22"/>
      <c r="N53" s="22"/>
      <c r="O53" s="22"/>
      <c r="P53" s="22"/>
      <c r="Q53" s="22"/>
      <c r="R53" s="1"/>
      <c r="S53" s="39"/>
      <c r="T53" s="1"/>
      <c r="U53" s="1"/>
      <c r="V53" s="1"/>
      <c r="W53" s="1"/>
      <c r="X53" s="1"/>
      <c r="Y53" s="1"/>
      <c r="Z53" s="1"/>
    </row>
    <row r="54" spans="1:26" ht="15.75" customHeight="1" x14ac:dyDescent="0.2">
      <c r="A54" s="21">
        <f>Kontoplan!B44</f>
        <v>6860</v>
      </c>
      <c r="B54" s="21" t="str">
        <f>Kontoplan!C44</f>
        <v>Møte, kurs, oppdatering o.l</v>
      </c>
      <c r="C54" s="22"/>
      <c r="D54" s="22"/>
      <c r="E54" s="31">
        <f t="shared" si="2"/>
        <v>0</v>
      </c>
      <c r="F54" s="22"/>
      <c r="G54" s="22"/>
      <c r="H54" s="22"/>
      <c r="I54" s="22"/>
      <c r="J54" s="22"/>
      <c r="K54" s="22"/>
      <c r="L54" s="22"/>
      <c r="M54" s="22"/>
      <c r="N54" s="22"/>
      <c r="O54" s="22"/>
      <c r="P54" s="22"/>
      <c r="Q54" s="22"/>
      <c r="R54" s="1"/>
      <c r="S54" s="39"/>
      <c r="T54" s="1"/>
      <c r="U54" s="1"/>
      <c r="V54" s="1"/>
      <c r="W54" s="1"/>
      <c r="X54" s="1"/>
      <c r="Y54" s="1"/>
      <c r="Z54" s="1"/>
    </row>
    <row r="55" spans="1:26" ht="15.75" customHeight="1" x14ac:dyDescent="0.2">
      <c r="A55" s="21">
        <f>Kontoplan!B45</f>
        <v>6900</v>
      </c>
      <c r="B55" s="21" t="str">
        <f>Kontoplan!C45</f>
        <v>Mobil</v>
      </c>
      <c r="C55" s="22"/>
      <c r="D55" s="22"/>
      <c r="E55" s="31">
        <f t="shared" si="2"/>
        <v>0</v>
      </c>
      <c r="F55" s="22"/>
      <c r="G55" s="22"/>
      <c r="H55" s="22"/>
      <c r="I55" s="22"/>
      <c r="J55" s="22"/>
      <c r="K55" s="22"/>
      <c r="L55" s="22"/>
      <c r="M55" s="22"/>
      <c r="N55" s="22"/>
      <c r="O55" s="22"/>
      <c r="P55" s="22"/>
      <c r="Q55" s="22"/>
      <c r="R55" s="1"/>
      <c r="S55" s="39"/>
      <c r="T55" s="1"/>
      <c r="U55" s="1"/>
      <c r="V55" s="1"/>
      <c r="W55" s="1"/>
      <c r="X55" s="1"/>
      <c r="Y55" s="1"/>
      <c r="Z55" s="1"/>
    </row>
    <row r="56" spans="1:26" ht="15.75" customHeight="1" x14ac:dyDescent="0.2">
      <c r="A56" s="21">
        <f>Kontoplan!B46</f>
        <v>7140</v>
      </c>
      <c r="B56" s="21" t="str">
        <f>Kontoplan!C46</f>
        <v>Reisekostnad idrett</v>
      </c>
      <c r="C56" s="22"/>
      <c r="D56" s="22"/>
      <c r="E56" s="31">
        <f t="shared" si="2"/>
        <v>100000</v>
      </c>
      <c r="F56" s="22"/>
      <c r="G56" s="22"/>
      <c r="H56" s="22"/>
      <c r="I56" s="22"/>
      <c r="J56" s="22"/>
      <c r="K56" s="22"/>
      <c r="L56" s="22"/>
      <c r="M56" s="22"/>
      <c r="N56" s="22">
        <v>100000</v>
      </c>
      <c r="O56" s="22"/>
      <c r="P56" s="22"/>
      <c r="Q56" s="22"/>
      <c r="R56" s="1"/>
      <c r="S56" s="39"/>
      <c r="T56" s="1"/>
      <c r="U56" s="1"/>
      <c r="V56" s="1"/>
      <c r="W56" s="1"/>
      <c r="X56" s="1"/>
      <c r="Y56" s="1"/>
      <c r="Z56" s="1"/>
    </row>
    <row r="57" spans="1:26" ht="15.75" customHeight="1" x14ac:dyDescent="0.2">
      <c r="A57" s="21">
        <f>Kontoplan!B47</f>
        <v>7141</v>
      </c>
      <c r="B57" s="21" t="str">
        <f>Kontoplan!C47</f>
        <v>Reisekostnad annet</v>
      </c>
      <c r="C57" s="22"/>
      <c r="D57" s="22"/>
      <c r="E57" s="31">
        <f t="shared" si="2"/>
        <v>0</v>
      </c>
      <c r="F57" s="22"/>
      <c r="G57" s="22"/>
      <c r="H57" s="22"/>
      <c r="I57" s="22"/>
      <c r="J57" s="22"/>
      <c r="K57" s="22"/>
      <c r="L57" s="22"/>
      <c r="M57" s="22"/>
      <c r="N57" s="22"/>
      <c r="O57" s="22"/>
      <c r="P57" s="22"/>
      <c r="Q57" s="22"/>
      <c r="R57" s="1"/>
      <c r="S57" s="39"/>
      <c r="T57" s="1"/>
      <c r="U57" s="1"/>
      <c r="V57" s="1"/>
      <c r="W57" s="1"/>
      <c r="X57" s="1"/>
      <c r="Y57" s="1"/>
      <c r="Z57" s="1"/>
    </row>
    <row r="58" spans="1:26" ht="15.75" customHeight="1" x14ac:dyDescent="0.2">
      <c r="A58" s="21">
        <f>Kontoplan!B48</f>
        <v>7310</v>
      </c>
      <c r="B58" s="21" t="str">
        <f>Kontoplan!C48</f>
        <v>Arrangement, idrett</v>
      </c>
      <c r="C58" s="22"/>
      <c r="D58" s="22"/>
      <c r="E58" s="31">
        <f t="shared" si="2"/>
        <v>140000</v>
      </c>
      <c r="F58" s="22">
        <v>0</v>
      </c>
      <c r="G58" s="22">
        <v>40000</v>
      </c>
      <c r="H58" s="22"/>
      <c r="I58" s="22">
        <v>0</v>
      </c>
      <c r="J58" s="22">
        <v>0</v>
      </c>
      <c r="K58" s="22">
        <v>0</v>
      </c>
      <c r="L58" s="22">
        <v>0</v>
      </c>
      <c r="M58" s="22">
        <v>100000</v>
      </c>
      <c r="N58" s="22"/>
      <c r="O58" s="22"/>
      <c r="P58" s="22">
        <v>0</v>
      </c>
      <c r="Q58" s="22">
        <v>0</v>
      </c>
      <c r="R58" s="1"/>
      <c r="S58" s="39"/>
      <c r="T58" s="1"/>
      <c r="U58" s="1"/>
      <c r="V58" s="1"/>
      <c r="W58" s="1"/>
      <c r="X58" s="1"/>
      <c r="Y58" s="1"/>
      <c r="Z58" s="1"/>
    </row>
    <row r="59" spans="1:26" ht="15.75" customHeight="1" x14ac:dyDescent="0.2">
      <c r="A59" s="21">
        <f>Kontoplan!B49</f>
        <v>7315</v>
      </c>
      <c r="B59" s="21" t="str">
        <f>Kontoplan!C49</f>
        <v>Arrangement, ikke idrett</v>
      </c>
      <c r="C59" s="22"/>
      <c r="D59" s="22"/>
      <c r="E59" s="31">
        <f t="shared" si="2"/>
        <v>35500</v>
      </c>
      <c r="F59" s="22">
        <v>33000</v>
      </c>
      <c r="G59" s="22"/>
      <c r="H59" s="22">
        <v>0</v>
      </c>
      <c r="I59" s="22"/>
      <c r="J59" s="22">
        <v>0</v>
      </c>
      <c r="K59" s="22">
        <v>2500</v>
      </c>
      <c r="L59" s="22">
        <v>0</v>
      </c>
      <c r="M59" s="22">
        <v>0</v>
      </c>
      <c r="N59" s="22">
        <v>0</v>
      </c>
      <c r="O59" s="22">
        <v>0</v>
      </c>
      <c r="P59" s="22">
        <v>0</v>
      </c>
      <c r="Q59" s="22"/>
      <c r="R59" s="1"/>
      <c r="S59" s="39"/>
      <c r="T59" s="1"/>
      <c r="U59" s="1"/>
      <c r="V59" s="1"/>
      <c r="W59" s="1"/>
      <c r="X59" s="1"/>
      <c r="Y59" s="1"/>
      <c r="Z59" s="1"/>
    </row>
    <row r="60" spans="1:26" ht="15.75" customHeight="1" x14ac:dyDescent="0.2">
      <c r="A60" s="21">
        <f>Kontoplan!B50</f>
        <v>7320</v>
      </c>
      <c r="B60" s="21" t="str">
        <f>Kontoplan!C50</f>
        <v>Markedsføring</v>
      </c>
      <c r="C60" s="22"/>
      <c r="D60" s="22"/>
      <c r="E60" s="31">
        <f t="shared" si="2"/>
        <v>0</v>
      </c>
      <c r="F60" s="22"/>
      <c r="G60" s="22"/>
      <c r="H60" s="22"/>
      <c r="I60" s="22"/>
      <c r="J60" s="22"/>
      <c r="K60" s="22"/>
      <c r="L60" s="22"/>
      <c r="M60" s="22"/>
      <c r="N60" s="22"/>
      <c r="O60" s="22"/>
      <c r="P60" s="22"/>
      <c r="Q60" s="22"/>
      <c r="R60" s="1"/>
      <c r="S60" s="39"/>
      <c r="T60" s="1"/>
      <c r="U60" s="1"/>
      <c r="V60" s="1"/>
      <c r="W60" s="1"/>
      <c r="X60" s="1"/>
      <c r="Y60" s="1"/>
      <c r="Z60" s="1"/>
    </row>
    <row r="61" spans="1:26" ht="15.75" customHeight="1" x14ac:dyDescent="0.2">
      <c r="A61" s="21">
        <f>Kontoplan!B51</f>
        <v>7350</v>
      </c>
      <c r="B61" s="21" t="str">
        <f>Kontoplan!C51</f>
        <v>Representasjon</v>
      </c>
      <c r="C61" s="22"/>
      <c r="D61" s="22"/>
      <c r="E61" s="31">
        <f t="shared" si="2"/>
        <v>0</v>
      </c>
      <c r="F61" s="22"/>
      <c r="G61" s="22"/>
      <c r="H61" s="22"/>
      <c r="I61" s="22"/>
      <c r="J61" s="22"/>
      <c r="K61" s="22"/>
      <c r="L61" s="22"/>
      <c r="M61" s="22"/>
      <c r="N61" s="22"/>
      <c r="O61" s="22"/>
      <c r="P61" s="22"/>
      <c r="Q61" s="22"/>
      <c r="R61" s="1"/>
      <c r="S61" s="39"/>
      <c r="T61" s="1"/>
      <c r="U61" s="1"/>
      <c r="V61" s="1"/>
      <c r="W61" s="1"/>
      <c r="X61" s="1"/>
      <c r="Y61" s="1"/>
      <c r="Z61" s="1"/>
    </row>
    <row r="62" spans="1:26" ht="15.75" customHeight="1" x14ac:dyDescent="0.2">
      <c r="A62" s="21">
        <f>Kontoplan!B52</f>
        <v>7401</v>
      </c>
      <c r="B62" s="21" t="str">
        <f>Kontoplan!C52</f>
        <v>Bot</v>
      </c>
      <c r="C62" s="22"/>
      <c r="D62" s="22"/>
      <c r="E62" s="31">
        <f t="shared" si="2"/>
        <v>0</v>
      </c>
      <c r="F62" s="22"/>
      <c r="G62" s="22"/>
      <c r="H62" s="22"/>
      <c r="I62" s="22"/>
      <c r="J62" s="22"/>
      <c r="K62" s="22"/>
      <c r="L62" s="22"/>
      <c r="M62" s="22"/>
      <c r="N62" s="22"/>
      <c r="O62" s="22"/>
      <c r="P62" s="22"/>
      <c r="Q62" s="22"/>
      <c r="R62" s="1"/>
      <c r="S62" s="39"/>
      <c r="T62" s="1"/>
      <c r="U62" s="1"/>
      <c r="V62" s="1"/>
      <c r="W62" s="1"/>
      <c r="X62" s="1"/>
      <c r="Y62" s="1"/>
      <c r="Z62" s="1"/>
    </row>
    <row r="63" spans="1:26" ht="15.75" customHeight="1" x14ac:dyDescent="0.2">
      <c r="A63" s="21">
        <f>Kontoplan!B53</f>
        <v>7410</v>
      </c>
      <c r="B63" s="21" t="str">
        <f>Kontoplan!C53</f>
        <v>Kontingent</v>
      </c>
      <c r="C63" s="22"/>
      <c r="D63" s="22"/>
      <c r="E63" s="31">
        <f t="shared" si="2"/>
        <v>9800</v>
      </c>
      <c r="F63" s="22">
        <v>0</v>
      </c>
      <c r="G63" s="22">
        <v>0</v>
      </c>
      <c r="H63" s="22">
        <v>0</v>
      </c>
      <c r="I63" s="22"/>
      <c r="J63" s="22">
        <v>0</v>
      </c>
      <c r="K63" s="22">
        <v>5000</v>
      </c>
      <c r="L63" s="22">
        <v>0</v>
      </c>
      <c r="M63" s="22"/>
      <c r="N63" s="22">
        <v>4800</v>
      </c>
      <c r="O63" s="22">
        <v>0</v>
      </c>
      <c r="P63" s="22">
        <v>0</v>
      </c>
      <c r="Q63" s="22">
        <v>0</v>
      </c>
      <c r="R63" s="1"/>
      <c r="S63" s="39"/>
      <c r="T63" s="1"/>
      <c r="U63" s="1"/>
      <c r="V63" s="1"/>
      <c r="W63" s="1"/>
      <c r="X63" s="1"/>
      <c r="Y63" s="1"/>
      <c r="Z63" s="1"/>
    </row>
    <row r="64" spans="1:26" ht="15.75" customHeight="1" x14ac:dyDescent="0.2">
      <c r="A64" s="21">
        <f>Kontoplan!B54</f>
        <v>7430</v>
      </c>
      <c r="B64" s="21" t="str">
        <f>Kontoplan!C54</f>
        <v>Gave</v>
      </c>
      <c r="C64" s="22"/>
      <c r="D64" s="22"/>
      <c r="E64" s="31">
        <f t="shared" si="2"/>
        <v>0</v>
      </c>
      <c r="F64" s="22"/>
      <c r="G64" s="22"/>
      <c r="H64" s="22"/>
      <c r="I64" s="22"/>
      <c r="J64" s="22"/>
      <c r="K64" s="22"/>
      <c r="L64" s="22"/>
      <c r="M64" s="22"/>
      <c r="N64" s="22"/>
      <c r="O64" s="22"/>
      <c r="P64" s="22"/>
      <c r="Q64" s="22"/>
      <c r="R64" s="1"/>
      <c r="S64" s="39"/>
      <c r="T64" s="1"/>
      <c r="U64" s="1"/>
      <c r="V64" s="1"/>
      <c r="W64" s="1"/>
      <c r="X64" s="1"/>
      <c r="Y64" s="1"/>
      <c r="Z64" s="1"/>
    </row>
    <row r="65" spans="1:26" ht="15.75" customHeight="1" x14ac:dyDescent="0.2">
      <c r="A65" s="21">
        <f>Kontoplan!B55</f>
        <v>7500</v>
      </c>
      <c r="B65" s="21" t="str">
        <f>Kontoplan!C55</f>
        <v>Forsikringspremie</v>
      </c>
      <c r="C65" s="22"/>
      <c r="D65" s="22"/>
      <c r="E65" s="31">
        <f t="shared" si="2"/>
        <v>0</v>
      </c>
      <c r="F65" s="22"/>
      <c r="G65" s="22"/>
      <c r="H65" s="22"/>
      <c r="I65" s="22"/>
      <c r="J65" s="22"/>
      <c r="K65" s="22"/>
      <c r="L65" s="22"/>
      <c r="M65" s="22"/>
      <c r="N65" s="22"/>
      <c r="O65" s="22"/>
      <c r="P65" s="22"/>
      <c r="Q65" s="22"/>
      <c r="R65" s="1"/>
      <c r="S65" s="39"/>
      <c r="T65" s="1"/>
      <c r="U65" s="1"/>
      <c r="V65" s="1"/>
      <c r="W65" s="1"/>
      <c r="X65" s="1"/>
      <c r="Y65" s="1"/>
      <c r="Z65" s="1"/>
    </row>
    <row r="66" spans="1:26" ht="15.75" customHeight="1" x14ac:dyDescent="0.2">
      <c r="A66" s="21">
        <f>Kontoplan!B56</f>
        <v>7770</v>
      </c>
      <c r="B66" s="21" t="str">
        <f>Kontoplan!C56</f>
        <v>Bank og kortgebyr</v>
      </c>
      <c r="C66" s="22"/>
      <c r="D66" s="22"/>
      <c r="E66" s="31">
        <f t="shared" si="2"/>
        <v>0</v>
      </c>
      <c r="F66" s="22"/>
      <c r="G66" s="22"/>
      <c r="H66" s="22"/>
      <c r="I66" s="22"/>
      <c r="J66" s="22"/>
      <c r="K66" s="22"/>
      <c r="L66" s="22"/>
      <c r="M66" s="22"/>
      <c r="N66" s="22"/>
      <c r="O66" s="22"/>
      <c r="P66" s="22"/>
      <c r="Q66" s="22"/>
      <c r="R66" s="1"/>
      <c r="S66" s="39"/>
      <c r="T66" s="1"/>
      <c r="U66" s="1"/>
      <c r="V66" s="1"/>
      <c r="W66" s="1"/>
      <c r="X66" s="1"/>
      <c r="Y66" s="1"/>
      <c r="Z66" s="1"/>
    </row>
    <row r="67" spans="1:26" ht="15.75" customHeight="1" x14ac:dyDescent="0.2">
      <c r="A67" s="21">
        <f>Kontoplan!B57</f>
        <v>7791</v>
      </c>
      <c r="B67" s="21" t="str">
        <f>Kontoplan!C57</f>
        <v>Internstøtte grupper</v>
      </c>
      <c r="C67" s="22"/>
      <c r="D67" s="22"/>
      <c r="E67" s="31">
        <f t="shared" si="2"/>
        <v>0</v>
      </c>
      <c r="F67" s="22"/>
      <c r="G67" s="22"/>
      <c r="H67" s="22"/>
      <c r="I67" s="22"/>
      <c r="J67" s="22"/>
      <c r="K67" s="22"/>
      <c r="L67" s="22"/>
      <c r="M67" s="22"/>
      <c r="N67" s="22"/>
      <c r="O67" s="22"/>
      <c r="P67" s="22"/>
      <c r="Q67" s="22"/>
      <c r="R67" s="1"/>
      <c r="S67" s="39"/>
      <c r="T67" s="1"/>
      <c r="U67" s="1"/>
      <c r="V67" s="1"/>
      <c r="W67" s="1"/>
      <c r="X67" s="1"/>
      <c r="Y67" s="1"/>
      <c r="Z67" s="1"/>
    </row>
    <row r="68" spans="1:26" ht="15.75" customHeight="1" x14ac:dyDescent="0.2">
      <c r="A68" s="21">
        <f>Kontoplan!B58</f>
        <v>8050</v>
      </c>
      <c r="B68" s="21" t="str">
        <f>Kontoplan!C58</f>
        <v>Annen renteinntekt</v>
      </c>
      <c r="C68" s="22"/>
      <c r="D68" s="22"/>
      <c r="E68" s="31">
        <f t="shared" si="2"/>
        <v>0</v>
      </c>
      <c r="F68" s="22"/>
      <c r="G68" s="22"/>
      <c r="H68" s="22"/>
      <c r="I68" s="22"/>
      <c r="J68" s="22"/>
      <c r="K68" s="22"/>
      <c r="L68" s="22"/>
      <c r="M68" s="22"/>
      <c r="N68" s="22"/>
      <c r="O68" s="22"/>
      <c r="P68" s="22"/>
      <c r="Q68" s="22"/>
      <c r="R68" s="1"/>
      <c r="S68" s="39"/>
      <c r="T68" s="1"/>
      <c r="U68" s="1"/>
      <c r="V68" s="1"/>
      <c r="W68" s="1"/>
      <c r="X68" s="1"/>
      <c r="Y68" s="1"/>
      <c r="Z68" s="1"/>
    </row>
    <row r="69" spans="1:26" ht="15.75" customHeight="1" x14ac:dyDescent="0.2">
      <c r="A69" s="21">
        <f>Kontoplan!B59</f>
        <v>8150</v>
      </c>
      <c r="B69" s="21" t="str">
        <f>Kontoplan!C59</f>
        <v>Annen rentekostnad</v>
      </c>
      <c r="C69" s="22"/>
      <c r="D69" s="22"/>
      <c r="E69" s="31">
        <f t="shared" si="2"/>
        <v>0</v>
      </c>
      <c r="F69" s="22"/>
      <c r="G69" s="22"/>
      <c r="H69" s="22"/>
      <c r="I69" s="22"/>
      <c r="J69" s="22"/>
      <c r="K69" s="22"/>
      <c r="L69" s="22"/>
      <c r="M69" s="22"/>
      <c r="N69" s="22"/>
      <c r="O69" s="22"/>
      <c r="P69" s="22"/>
      <c r="Q69" s="22"/>
      <c r="R69" s="1"/>
      <c r="S69" s="39"/>
      <c r="T69" s="1"/>
      <c r="U69" s="1"/>
      <c r="V69" s="1"/>
      <c r="W69" s="1"/>
      <c r="X69" s="1"/>
      <c r="Y69" s="1"/>
      <c r="Z69" s="1"/>
    </row>
    <row r="70" spans="1:26" ht="15.75" customHeight="1" x14ac:dyDescent="0.2">
      <c r="A70" s="21">
        <f>Kontoplan!B60</f>
        <v>8170</v>
      </c>
      <c r="B70" s="21" t="str">
        <f>Kontoplan!C60</f>
        <v>Annen finanskostnad</v>
      </c>
      <c r="C70" s="22"/>
      <c r="D70" s="22"/>
      <c r="E70" s="31">
        <f t="shared" si="2"/>
        <v>0</v>
      </c>
      <c r="F70" s="22"/>
      <c r="G70" s="22"/>
      <c r="H70" s="22"/>
      <c r="I70" s="22"/>
      <c r="J70" s="22"/>
      <c r="K70" s="22"/>
      <c r="L70" s="22"/>
      <c r="M70" s="22"/>
      <c r="N70" s="22"/>
      <c r="O70" s="22"/>
      <c r="P70" s="22"/>
      <c r="Q70" s="22"/>
      <c r="R70" s="1"/>
      <c r="S70" s="39"/>
      <c r="T70" s="1"/>
      <c r="U70" s="1"/>
      <c r="V70" s="1"/>
      <c r="W70" s="1"/>
      <c r="X70" s="1"/>
      <c r="Y70" s="1"/>
      <c r="Z70" s="1"/>
    </row>
    <row r="71" spans="1:26" ht="15.75" customHeight="1" x14ac:dyDescent="0.2">
      <c r="A71" s="1"/>
      <c r="B71" s="1"/>
      <c r="C71" s="28"/>
      <c r="D71" s="28"/>
      <c r="E71" s="28"/>
      <c r="F71" s="28"/>
      <c r="G71" s="28"/>
      <c r="H71" s="28"/>
      <c r="I71" s="28"/>
      <c r="J71" s="28"/>
      <c r="K71" s="28"/>
      <c r="L71" s="28"/>
      <c r="M71" s="28"/>
      <c r="N71" s="28"/>
      <c r="O71" s="28"/>
      <c r="P71" s="28"/>
      <c r="Q71" s="28"/>
      <c r="R71" s="1"/>
      <c r="S71" s="1"/>
      <c r="T71" s="1"/>
      <c r="U71" s="1"/>
      <c r="V71" s="1"/>
      <c r="W71" s="1"/>
      <c r="X71" s="1"/>
      <c r="Y71" s="1"/>
      <c r="Z71" s="1"/>
    </row>
    <row r="72" spans="1:26" ht="15.75" customHeight="1" x14ac:dyDescent="0.2">
      <c r="A72" s="63" t="s">
        <v>172</v>
      </c>
      <c r="B72" s="61"/>
      <c r="C72" s="30">
        <f t="shared" ref="C72:Q72" si="3">SUM(C39:C71)</f>
        <v>0</v>
      </c>
      <c r="D72" s="30">
        <f t="shared" si="3"/>
        <v>0</v>
      </c>
      <c r="E72" s="31">
        <f t="shared" si="3"/>
        <v>447050</v>
      </c>
      <c r="F72" s="30">
        <f t="shared" si="3"/>
        <v>83000</v>
      </c>
      <c r="G72" s="30">
        <f t="shared" si="3"/>
        <v>40000</v>
      </c>
      <c r="H72" s="30">
        <f t="shared" si="3"/>
        <v>91000</v>
      </c>
      <c r="I72" s="30">
        <f t="shared" si="3"/>
        <v>20000</v>
      </c>
      <c r="J72" s="30">
        <f t="shared" si="3"/>
        <v>0</v>
      </c>
      <c r="K72" s="30">
        <f t="shared" si="3"/>
        <v>7500</v>
      </c>
      <c r="L72" s="30">
        <f t="shared" si="3"/>
        <v>0</v>
      </c>
      <c r="M72" s="30">
        <f t="shared" si="3"/>
        <v>100750</v>
      </c>
      <c r="N72" s="30">
        <f t="shared" si="3"/>
        <v>104800</v>
      </c>
      <c r="O72" s="30">
        <f t="shared" si="3"/>
        <v>0</v>
      </c>
      <c r="P72" s="30">
        <f t="shared" si="3"/>
        <v>0</v>
      </c>
      <c r="Q72" s="30">
        <f t="shared" si="3"/>
        <v>0</v>
      </c>
      <c r="R72" s="1"/>
      <c r="S72" s="3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3" t="s">
        <v>173</v>
      </c>
      <c r="B74" s="61"/>
      <c r="C74" s="30">
        <f t="shared" ref="C74:Q74" si="4">C32+C72</f>
        <v>0</v>
      </c>
      <c r="D74" s="30">
        <f t="shared" si="4"/>
        <v>0</v>
      </c>
      <c r="E74" s="31">
        <f t="shared" si="4"/>
        <v>-10750</v>
      </c>
      <c r="F74" s="30">
        <f t="shared" si="4"/>
        <v>-43500</v>
      </c>
      <c r="G74" s="30">
        <f t="shared" si="4"/>
        <v>0</v>
      </c>
      <c r="H74" s="30">
        <f t="shared" si="4"/>
        <v>51500</v>
      </c>
      <c r="I74" s="30">
        <f t="shared" si="4"/>
        <v>17500</v>
      </c>
      <c r="J74" s="30">
        <f t="shared" si="4"/>
        <v>0</v>
      </c>
      <c r="K74" s="30">
        <f t="shared" si="4"/>
        <v>2500</v>
      </c>
      <c r="L74" s="30">
        <f t="shared" si="4"/>
        <v>0</v>
      </c>
      <c r="M74" s="30">
        <f t="shared" si="4"/>
        <v>100000</v>
      </c>
      <c r="N74" s="30">
        <f t="shared" si="4"/>
        <v>0</v>
      </c>
      <c r="O74" s="30">
        <f t="shared" si="4"/>
        <v>-138750</v>
      </c>
      <c r="P74" s="30">
        <f t="shared" si="4"/>
        <v>0</v>
      </c>
      <c r="Q74" s="30">
        <f t="shared" si="4"/>
        <v>0</v>
      </c>
      <c r="R74" s="1"/>
      <c r="S74" s="3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1000"/>
  <sheetViews>
    <sheetView workbookViewId="0"/>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176</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6"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7" t="s">
        <v>126</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8" t="str">
        <f ca="1">MID(CELL("filename",A1),FIND("]",CELL("filename",A1))+1,255)</f>
        <v>Landeveissykling</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5" t="s">
        <v>161</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9" t="s">
        <v>162</v>
      </c>
      <c r="B12" s="19" t="s">
        <v>163</v>
      </c>
      <c r="C12" s="19" t="s">
        <v>164</v>
      </c>
      <c r="D12" s="19" t="s">
        <v>165</v>
      </c>
      <c r="E12" s="20" t="s">
        <v>166</v>
      </c>
      <c r="F12" s="19" t="s">
        <v>177</v>
      </c>
      <c r="G12" s="19" t="s">
        <v>178</v>
      </c>
      <c r="H12" s="19" t="s">
        <v>179</v>
      </c>
      <c r="I12" s="19" t="s">
        <v>180</v>
      </c>
      <c r="J12" s="19" t="s">
        <v>181</v>
      </c>
      <c r="K12" s="19" t="s">
        <v>182</v>
      </c>
      <c r="L12" s="19" t="s">
        <v>183</v>
      </c>
      <c r="M12" s="19" t="s">
        <v>184</v>
      </c>
      <c r="N12" s="19" t="s">
        <v>185</v>
      </c>
      <c r="O12" s="19" t="s">
        <v>186</v>
      </c>
      <c r="P12" s="19" t="s">
        <v>187</v>
      </c>
      <c r="Q12" s="19" t="s">
        <v>188</v>
      </c>
      <c r="R12" s="38"/>
      <c r="S12" s="19" t="s">
        <v>189</v>
      </c>
      <c r="T12" s="1"/>
      <c r="U12" s="1"/>
      <c r="V12" s="1"/>
      <c r="W12" s="1"/>
      <c r="X12" s="1"/>
      <c r="Y12" s="1"/>
      <c r="Z12" s="1"/>
    </row>
    <row r="13" spans="1:26" ht="15.75" customHeight="1" x14ac:dyDescent="0.2">
      <c r="A13" s="21">
        <f>Kontoplan!B11</f>
        <v>3000</v>
      </c>
      <c r="B13" s="21" t="str">
        <f>Kontoplan!C11</f>
        <v>Salgsinntekter, avgiftspliktig</v>
      </c>
      <c r="C13" s="22"/>
      <c r="D13" s="22"/>
      <c r="E13" s="31">
        <f t="shared" ref="E13:E30" si="0">SUM(F13:Q13)</f>
        <v>-146218</v>
      </c>
      <c r="F13" s="22">
        <v>-97000</v>
      </c>
      <c r="G13" s="22"/>
      <c r="H13" s="22"/>
      <c r="I13" s="22">
        <v>-7759</v>
      </c>
      <c r="J13" s="22"/>
      <c r="K13" s="22">
        <v>-15000</v>
      </c>
      <c r="L13" s="22"/>
      <c r="M13" s="22"/>
      <c r="N13" s="22">
        <v>-2100</v>
      </c>
      <c r="O13" s="22">
        <v>-19759</v>
      </c>
      <c r="P13" s="22">
        <v>-4600</v>
      </c>
      <c r="Q13" s="22"/>
      <c r="R13" s="1"/>
      <c r="S13" s="39"/>
      <c r="T13" s="1"/>
      <c r="U13" s="1"/>
      <c r="V13" s="1"/>
      <c r="W13" s="1"/>
      <c r="X13" s="1"/>
      <c r="Y13" s="1"/>
      <c r="Z13" s="1"/>
    </row>
    <row r="14" spans="1:26" ht="15.75" customHeight="1" x14ac:dyDescent="0.2">
      <c r="A14" s="21">
        <f>Kontoplan!B12</f>
        <v>3009</v>
      </c>
      <c r="B14" s="21" t="str">
        <f>Kontoplan!C12</f>
        <v>Sponsorinntekt</v>
      </c>
      <c r="C14" s="22"/>
      <c r="D14" s="22"/>
      <c r="E14" s="31">
        <f t="shared" si="0"/>
        <v>0</v>
      </c>
      <c r="F14" s="22"/>
      <c r="G14" s="22"/>
      <c r="H14" s="22"/>
      <c r="I14" s="22"/>
      <c r="J14" s="22"/>
      <c r="K14" s="22"/>
      <c r="L14" s="22"/>
      <c r="M14" s="22"/>
      <c r="N14" s="22"/>
      <c r="O14" s="22"/>
      <c r="P14" s="22"/>
      <c r="Q14" s="22"/>
      <c r="R14" s="1"/>
      <c r="S14" s="39"/>
      <c r="T14" s="1"/>
      <c r="U14" s="1"/>
      <c r="V14" s="1"/>
      <c r="W14" s="1"/>
      <c r="X14" s="1"/>
      <c r="Y14" s="1"/>
      <c r="Z14" s="1"/>
    </row>
    <row r="15" spans="1:26" ht="15.75" customHeight="1" x14ac:dyDescent="0.2">
      <c r="A15" s="21">
        <f>Kontoplan!B13</f>
        <v>3100</v>
      </c>
      <c r="B15" s="21" t="str">
        <f>Kontoplan!C13</f>
        <v>Salgsinntekter, avgiftsfri</v>
      </c>
      <c r="C15" s="22"/>
      <c r="D15" s="22"/>
      <c r="E15" s="31">
        <f t="shared" si="0"/>
        <v>0</v>
      </c>
      <c r="F15" s="22"/>
      <c r="G15" s="22"/>
      <c r="H15" s="22"/>
      <c r="I15" s="22"/>
      <c r="J15" s="22"/>
      <c r="K15" s="22"/>
      <c r="L15" s="22"/>
      <c r="M15" s="22"/>
      <c r="N15" s="22"/>
      <c r="O15" s="22"/>
      <c r="P15" s="22"/>
      <c r="Q15" s="22"/>
      <c r="R15" s="1"/>
      <c r="S15" s="39"/>
      <c r="T15" s="1"/>
      <c r="U15" s="1"/>
      <c r="V15" s="1"/>
      <c r="W15" s="1"/>
      <c r="X15" s="1"/>
      <c r="Y15" s="1"/>
      <c r="Z15" s="1"/>
    </row>
    <row r="16" spans="1:26" ht="15.75" customHeight="1" x14ac:dyDescent="0.2">
      <c r="A16" s="21">
        <f>Kontoplan!B14</f>
        <v>3101</v>
      </c>
      <c r="B16" s="21" t="str">
        <f>Kontoplan!C14</f>
        <v>Dugnad</v>
      </c>
      <c r="C16" s="22"/>
      <c r="D16" s="22"/>
      <c r="E16" s="31">
        <f t="shared" si="0"/>
        <v>0</v>
      </c>
      <c r="F16" s="22"/>
      <c r="G16" s="22"/>
      <c r="H16" s="22"/>
      <c r="I16" s="22"/>
      <c r="J16" s="22"/>
      <c r="K16" s="22"/>
      <c r="L16" s="22"/>
      <c r="M16" s="22"/>
      <c r="N16" s="22"/>
      <c r="O16" s="22"/>
      <c r="P16" s="22"/>
      <c r="Q16" s="22"/>
      <c r="R16" s="1"/>
      <c r="S16" s="39"/>
      <c r="T16" s="1"/>
      <c r="U16" s="1"/>
      <c r="V16" s="1"/>
      <c r="W16" s="1"/>
      <c r="X16" s="1"/>
      <c r="Y16" s="1"/>
      <c r="Z16" s="1"/>
    </row>
    <row r="17" spans="1:26" ht="15.75" customHeight="1" x14ac:dyDescent="0.2">
      <c r="A17" s="21">
        <f>Kontoplan!B15</f>
        <v>3410</v>
      </c>
      <c r="B17" s="21" t="str">
        <f>Kontoplan!C15</f>
        <v>Tilskudd fra Oslo Kommune</v>
      </c>
      <c r="C17" s="22"/>
      <c r="D17" s="22"/>
      <c r="E17" s="31">
        <f t="shared" si="0"/>
        <v>0</v>
      </c>
      <c r="F17" s="22"/>
      <c r="G17" s="22"/>
      <c r="H17" s="22"/>
      <c r="I17" s="22"/>
      <c r="J17" s="22"/>
      <c r="K17" s="22"/>
      <c r="L17" s="22"/>
      <c r="M17" s="22"/>
      <c r="N17" s="22"/>
      <c r="O17" s="22"/>
      <c r="P17" s="22"/>
      <c r="Q17" s="22"/>
      <c r="R17" s="1"/>
      <c r="S17" s="39"/>
      <c r="T17" s="1"/>
      <c r="U17" s="1"/>
      <c r="V17" s="1"/>
      <c r="W17" s="1"/>
      <c r="X17" s="1"/>
      <c r="Y17" s="1"/>
      <c r="Z17" s="1"/>
    </row>
    <row r="18" spans="1:26" ht="15.75" customHeight="1" x14ac:dyDescent="0.2">
      <c r="A18" s="21">
        <f>Kontoplan!B16</f>
        <v>3420</v>
      </c>
      <c r="B18" s="21" t="str">
        <f>Kontoplan!C16</f>
        <v>Momskompensasjon</v>
      </c>
      <c r="C18" s="22"/>
      <c r="D18" s="22"/>
      <c r="E18" s="31">
        <f t="shared" si="0"/>
        <v>0</v>
      </c>
      <c r="F18" s="22"/>
      <c r="G18" s="22"/>
      <c r="H18" s="22"/>
      <c r="I18" s="22"/>
      <c r="J18" s="22"/>
      <c r="K18" s="22"/>
      <c r="L18" s="22"/>
      <c r="M18" s="22"/>
      <c r="N18" s="22"/>
      <c r="O18" s="22"/>
      <c r="P18" s="22"/>
      <c r="Q18" s="22"/>
      <c r="R18" s="1"/>
      <c r="S18" s="39"/>
      <c r="T18" s="1"/>
      <c r="U18" s="1"/>
      <c r="V18" s="1"/>
      <c r="W18" s="1"/>
      <c r="X18" s="1"/>
      <c r="Y18" s="1"/>
      <c r="Z18" s="1"/>
    </row>
    <row r="19" spans="1:26" ht="15.75" customHeight="1" x14ac:dyDescent="0.2">
      <c r="A19" s="21">
        <f>Kontoplan!B17</f>
        <v>3430</v>
      </c>
      <c r="B19" s="21" t="str">
        <f>Kontoplan!C17</f>
        <v>Grasrotandelen Norsk Tipping</v>
      </c>
      <c r="C19" s="22"/>
      <c r="D19" s="22"/>
      <c r="E19" s="31">
        <f t="shared" si="0"/>
        <v>0</v>
      </c>
      <c r="F19" s="22"/>
      <c r="G19" s="22"/>
      <c r="H19" s="22"/>
      <c r="I19" s="22"/>
      <c r="J19" s="22"/>
      <c r="K19" s="22"/>
      <c r="L19" s="22"/>
      <c r="M19" s="22"/>
      <c r="N19" s="22"/>
      <c r="O19" s="22"/>
      <c r="P19" s="22"/>
      <c r="Q19" s="22"/>
      <c r="R19" s="1"/>
      <c r="S19" s="39"/>
      <c r="T19" s="1"/>
      <c r="U19" s="1"/>
      <c r="V19" s="1"/>
      <c r="W19" s="1"/>
      <c r="X19" s="1"/>
      <c r="Y19" s="1"/>
      <c r="Z19" s="1"/>
    </row>
    <row r="20" spans="1:26" ht="15.75" customHeight="1" x14ac:dyDescent="0.2">
      <c r="A20" s="21">
        <f>Kontoplan!B18</f>
        <v>3900</v>
      </c>
      <c r="B20" s="21" t="str">
        <f>Kontoplan!C18</f>
        <v>Annen driftsrelatert inntekt</v>
      </c>
      <c r="C20" s="22"/>
      <c r="D20" s="22"/>
      <c r="E20" s="31">
        <f t="shared" si="0"/>
        <v>0</v>
      </c>
      <c r="F20" s="22"/>
      <c r="G20" s="22"/>
      <c r="H20" s="22"/>
      <c r="I20" s="22"/>
      <c r="J20" s="22"/>
      <c r="K20" s="22"/>
      <c r="L20" s="22"/>
      <c r="M20" s="22"/>
      <c r="N20" s="22"/>
      <c r="O20" s="22"/>
      <c r="P20" s="22"/>
      <c r="Q20" s="22"/>
      <c r="R20" s="1"/>
      <c r="S20" s="39"/>
      <c r="T20" s="1"/>
      <c r="U20" s="1"/>
      <c r="V20" s="1"/>
      <c r="W20" s="1"/>
      <c r="X20" s="1"/>
      <c r="Y20" s="1"/>
      <c r="Z20" s="1"/>
    </row>
    <row r="21" spans="1:26" ht="15.75" customHeight="1" x14ac:dyDescent="0.2">
      <c r="A21" s="21">
        <f>Kontoplan!B19</f>
        <v>3901</v>
      </c>
      <c r="B21" s="21" t="str">
        <f>Kontoplan!C19</f>
        <v>Internstøtte BI Athletics</v>
      </c>
      <c r="C21" s="22"/>
      <c r="D21" s="22"/>
      <c r="E21" s="31">
        <f t="shared" si="0"/>
        <v>-15672</v>
      </c>
      <c r="F21" s="22">
        <v>-3000</v>
      </c>
      <c r="G21" s="22"/>
      <c r="H21" s="22">
        <v>-3000</v>
      </c>
      <c r="I21" s="22">
        <v>-2586</v>
      </c>
      <c r="J21" s="22"/>
      <c r="K21" s="22"/>
      <c r="L21" s="22"/>
      <c r="M21" s="22"/>
      <c r="N21" s="22">
        <v>-1500</v>
      </c>
      <c r="O21" s="22">
        <v>-5586</v>
      </c>
      <c r="P21" s="22"/>
      <c r="Q21" s="22"/>
      <c r="R21" s="1"/>
      <c r="S21" s="39"/>
      <c r="T21" s="1"/>
      <c r="U21" s="1"/>
      <c r="V21" s="1"/>
      <c r="W21" s="1"/>
      <c r="X21" s="1"/>
      <c r="Y21" s="1"/>
      <c r="Z21" s="1"/>
    </row>
    <row r="22" spans="1:26" ht="15.75" customHeight="1" x14ac:dyDescent="0.2">
      <c r="A22" s="21">
        <f>Kontoplan!B20</f>
        <v>3920</v>
      </c>
      <c r="B22" s="21" t="str">
        <f>Kontoplan!C20</f>
        <v>Medlemskontingent</v>
      </c>
      <c r="C22" s="22"/>
      <c r="D22" s="22"/>
      <c r="E22" s="31">
        <f t="shared" si="0"/>
        <v>0</v>
      </c>
      <c r="F22" s="22"/>
      <c r="G22" s="22"/>
      <c r="H22" s="22"/>
      <c r="I22" s="22"/>
      <c r="J22" s="22"/>
      <c r="K22" s="22"/>
      <c r="L22" s="22"/>
      <c r="M22" s="22"/>
      <c r="N22" s="22"/>
      <c r="O22" s="22"/>
      <c r="P22" s="22"/>
      <c r="Q22" s="22"/>
      <c r="R22" s="1"/>
      <c r="S22" s="39"/>
      <c r="T22" s="1"/>
      <c r="U22" s="1"/>
      <c r="V22" s="1"/>
      <c r="W22" s="1"/>
      <c r="X22" s="1"/>
      <c r="Y22" s="1"/>
      <c r="Z22" s="1"/>
    </row>
    <row r="23" spans="1:26" ht="15.75" customHeight="1" x14ac:dyDescent="0.2">
      <c r="A23" s="21">
        <f>Kontoplan!B21</f>
        <v>3921</v>
      </c>
      <c r="B23" s="21" t="str">
        <f>Kontoplan!C21</f>
        <v>Gruppeavgift</v>
      </c>
      <c r="C23" s="22"/>
      <c r="D23" s="22"/>
      <c r="E23" s="31">
        <f t="shared" si="0"/>
        <v>-13800</v>
      </c>
      <c r="F23" s="22">
        <v>-6900</v>
      </c>
      <c r="G23" s="22"/>
      <c r="H23" s="22"/>
      <c r="I23" s="22"/>
      <c r="J23" s="22"/>
      <c r="K23" s="22"/>
      <c r="L23" s="22">
        <v>-6900</v>
      </c>
      <c r="M23" s="22"/>
      <c r="N23" s="22"/>
      <c r="O23" s="22"/>
      <c r="P23" s="22"/>
      <c r="Q23" s="22"/>
      <c r="R23" s="1"/>
      <c r="S23" s="39"/>
      <c r="T23" s="1"/>
      <c r="U23" s="1"/>
      <c r="V23" s="1"/>
      <c r="W23" s="1"/>
      <c r="X23" s="1"/>
      <c r="Y23" s="1"/>
      <c r="Z23" s="1"/>
    </row>
    <row r="24" spans="1:26" ht="15.75" customHeight="1" x14ac:dyDescent="0.2">
      <c r="A24" s="21">
        <f>Kontoplan!B22</f>
        <v>3930</v>
      </c>
      <c r="B24" s="21" t="str">
        <f>Kontoplan!C22</f>
        <v>Treningsavgift</v>
      </c>
      <c r="C24" s="22"/>
      <c r="D24" s="22"/>
      <c r="E24" s="31">
        <f t="shared" si="0"/>
        <v>0</v>
      </c>
      <c r="F24" s="22"/>
      <c r="G24" s="22"/>
      <c r="H24" s="22"/>
      <c r="I24" s="22"/>
      <c r="J24" s="22"/>
      <c r="K24" s="22"/>
      <c r="L24" s="22"/>
      <c r="M24" s="22"/>
      <c r="N24" s="22"/>
      <c r="O24" s="22"/>
      <c r="P24" s="22"/>
      <c r="Q24" s="22"/>
      <c r="R24" s="1"/>
      <c r="S24" s="39"/>
      <c r="T24" s="1"/>
      <c r="U24" s="1"/>
      <c r="V24" s="1"/>
      <c r="W24" s="1"/>
      <c r="X24" s="1"/>
      <c r="Y24" s="1"/>
      <c r="Z24" s="1"/>
    </row>
    <row r="25" spans="1:26" ht="15.75" customHeight="1" x14ac:dyDescent="0.2">
      <c r="A25" s="21">
        <f>Kontoplan!B23</f>
        <v>3990</v>
      </c>
      <c r="B25" s="21" t="str">
        <f>Kontoplan!C23</f>
        <v>Kontingent fra BI-studenter</v>
      </c>
      <c r="C25" s="22"/>
      <c r="D25" s="22"/>
      <c r="E25" s="31">
        <f t="shared" si="0"/>
        <v>0</v>
      </c>
      <c r="F25" s="22"/>
      <c r="G25" s="22"/>
      <c r="H25" s="22"/>
      <c r="I25" s="22"/>
      <c r="J25" s="22"/>
      <c r="K25" s="22"/>
      <c r="L25" s="22"/>
      <c r="M25" s="22"/>
      <c r="N25" s="22"/>
      <c r="O25" s="22"/>
      <c r="P25" s="22"/>
      <c r="Q25" s="22"/>
      <c r="R25" s="1"/>
      <c r="S25" s="39"/>
      <c r="T25" s="1"/>
      <c r="U25" s="1"/>
      <c r="V25" s="1"/>
      <c r="W25" s="1"/>
      <c r="X25" s="1"/>
      <c r="Y25" s="1"/>
      <c r="Z25" s="1"/>
    </row>
    <row r="26" spans="1:26" ht="15.75" customHeight="1" x14ac:dyDescent="0.2">
      <c r="A26" s="21">
        <f>Kontoplan!B24</f>
        <v>3991</v>
      </c>
      <c r="B26" s="21" t="str">
        <f>Kontoplan!C24</f>
        <v>Støtte fra BISO</v>
      </c>
      <c r="C26" s="22"/>
      <c r="D26" s="22"/>
      <c r="E26" s="31">
        <f t="shared" si="0"/>
        <v>0</v>
      </c>
      <c r="F26" s="22"/>
      <c r="G26" s="22"/>
      <c r="H26" s="22"/>
      <c r="I26" s="22"/>
      <c r="J26" s="22"/>
      <c r="K26" s="22"/>
      <c r="L26" s="22"/>
      <c r="M26" s="22"/>
      <c r="N26" s="22"/>
      <c r="O26" s="22"/>
      <c r="P26" s="22"/>
      <c r="Q26" s="22"/>
      <c r="R26" s="1"/>
      <c r="S26" s="39"/>
      <c r="T26" s="1"/>
      <c r="U26" s="1"/>
      <c r="V26" s="1"/>
      <c r="W26" s="1"/>
      <c r="X26" s="1"/>
      <c r="Y26" s="1"/>
      <c r="Z26" s="1"/>
    </row>
    <row r="27" spans="1:26" ht="15.75" customHeight="1" x14ac:dyDescent="0.2">
      <c r="A27" s="21">
        <f>Kontoplan!B25</f>
        <v>3992</v>
      </c>
      <c r="B27" s="21" t="str">
        <f>Kontoplan!C25</f>
        <v>Støtte fra BI</v>
      </c>
      <c r="C27" s="22"/>
      <c r="D27" s="22"/>
      <c r="E27" s="31">
        <f t="shared" si="0"/>
        <v>0</v>
      </c>
      <c r="F27" s="22"/>
      <c r="G27" s="22"/>
      <c r="H27" s="22"/>
      <c r="I27" s="22"/>
      <c r="J27" s="22"/>
      <c r="K27" s="22"/>
      <c r="L27" s="22"/>
      <c r="M27" s="22"/>
      <c r="N27" s="22"/>
      <c r="O27" s="22"/>
      <c r="P27" s="22"/>
      <c r="Q27" s="22"/>
      <c r="R27" s="1"/>
      <c r="S27" s="39"/>
      <c r="T27" s="1"/>
      <c r="U27" s="1"/>
      <c r="V27" s="1"/>
      <c r="W27" s="1"/>
      <c r="X27" s="1"/>
      <c r="Y27" s="1"/>
      <c r="Z27" s="1"/>
    </row>
    <row r="28" spans="1:26" ht="15.75" customHeight="1" x14ac:dyDescent="0.2">
      <c r="A28" s="21">
        <f>Kontoplan!B26</f>
        <v>3993</v>
      </c>
      <c r="B28" s="21" t="str">
        <f>Kontoplan!C26</f>
        <v>Støtte fra Velferdstinget</v>
      </c>
      <c r="C28" s="22"/>
      <c r="D28" s="22"/>
      <c r="E28" s="31">
        <f t="shared" si="0"/>
        <v>0</v>
      </c>
      <c r="F28" s="22"/>
      <c r="G28" s="22"/>
      <c r="H28" s="22"/>
      <c r="I28" s="22"/>
      <c r="J28" s="22"/>
      <c r="K28" s="22"/>
      <c r="L28" s="22"/>
      <c r="M28" s="22"/>
      <c r="N28" s="22"/>
      <c r="O28" s="22"/>
      <c r="P28" s="22"/>
      <c r="Q28" s="22"/>
      <c r="R28" s="1"/>
      <c r="S28" s="39"/>
      <c r="T28" s="1"/>
      <c r="U28" s="1"/>
      <c r="V28" s="1"/>
      <c r="W28" s="1"/>
      <c r="X28" s="1"/>
      <c r="Y28" s="1"/>
      <c r="Z28" s="1"/>
    </row>
    <row r="29" spans="1:26" ht="15.75" customHeight="1" x14ac:dyDescent="0.2">
      <c r="A29" s="21">
        <f>Kontoplan!B27</f>
        <v>3994</v>
      </c>
      <c r="B29" s="21" t="str">
        <f>Kontoplan!C27</f>
        <v>Støtte fra NSI</v>
      </c>
      <c r="C29" s="22"/>
      <c r="D29" s="22"/>
      <c r="E29" s="31">
        <f t="shared" si="0"/>
        <v>0</v>
      </c>
      <c r="F29" s="22"/>
      <c r="G29" s="22"/>
      <c r="H29" s="22"/>
      <c r="I29" s="22"/>
      <c r="J29" s="22"/>
      <c r="K29" s="22"/>
      <c r="L29" s="22"/>
      <c r="M29" s="22"/>
      <c r="N29" s="22"/>
      <c r="O29" s="22"/>
      <c r="P29" s="22"/>
      <c r="Q29" s="22"/>
      <c r="R29" s="1"/>
      <c r="S29" s="39"/>
      <c r="T29" s="1"/>
      <c r="U29" s="1"/>
      <c r="V29" s="1"/>
      <c r="W29" s="1"/>
      <c r="X29" s="1"/>
      <c r="Y29" s="1"/>
      <c r="Z29" s="1"/>
    </row>
    <row r="30" spans="1:26" ht="15.75" customHeight="1" x14ac:dyDescent="0.2">
      <c r="A30" s="21">
        <f>Kontoplan!B28</f>
        <v>3995</v>
      </c>
      <c r="B30" s="21" t="str">
        <f>Kontoplan!C28</f>
        <v>Annen støtte</v>
      </c>
      <c r="C30" s="22"/>
      <c r="D30" s="22"/>
      <c r="E30" s="31">
        <f t="shared" si="0"/>
        <v>0</v>
      </c>
      <c r="F30" s="22"/>
      <c r="G30" s="22"/>
      <c r="H30" s="22"/>
      <c r="I30" s="22"/>
      <c r="J30" s="22"/>
      <c r="K30" s="22"/>
      <c r="L30" s="22"/>
      <c r="M30" s="22"/>
      <c r="N30" s="22"/>
      <c r="O30" s="22"/>
      <c r="P30" s="22"/>
      <c r="Q30" s="22"/>
      <c r="R30" s="1"/>
      <c r="S30" s="39"/>
      <c r="T30" s="1"/>
      <c r="U30" s="1"/>
      <c r="V30" s="1"/>
      <c r="W30" s="1"/>
      <c r="X30" s="1"/>
      <c r="Y30" s="1"/>
      <c r="Z30" s="1"/>
    </row>
    <row r="31" spans="1:26" ht="15.75" customHeight="1" x14ac:dyDescent="0.2">
      <c r="A31" s="1"/>
      <c r="B31" s="1"/>
      <c r="C31" s="28"/>
      <c r="D31" s="28"/>
      <c r="E31" s="28"/>
      <c r="F31" s="28"/>
      <c r="G31" s="28"/>
      <c r="H31" s="28"/>
      <c r="I31" s="28"/>
      <c r="J31" s="28"/>
      <c r="K31" s="28"/>
      <c r="L31" s="28"/>
      <c r="M31" s="28"/>
      <c r="N31" s="28"/>
      <c r="O31" s="28"/>
      <c r="P31" s="28"/>
      <c r="Q31" s="28"/>
      <c r="R31" s="1"/>
      <c r="S31" s="1"/>
      <c r="T31" s="1"/>
      <c r="U31" s="1"/>
      <c r="V31" s="1"/>
      <c r="W31" s="1"/>
      <c r="X31" s="1"/>
      <c r="Y31" s="1"/>
      <c r="Z31" s="1"/>
    </row>
    <row r="32" spans="1:26" ht="15.75" customHeight="1" x14ac:dyDescent="0.2">
      <c r="A32" s="63" t="s">
        <v>170</v>
      </c>
      <c r="B32" s="61"/>
      <c r="C32" s="30">
        <f t="shared" ref="C32:Q32" si="1">SUM(C13:C31)</f>
        <v>0</v>
      </c>
      <c r="D32" s="30">
        <f t="shared" si="1"/>
        <v>0</v>
      </c>
      <c r="E32" s="31">
        <f t="shared" si="1"/>
        <v>-175690</v>
      </c>
      <c r="F32" s="30">
        <f t="shared" si="1"/>
        <v>-106900</v>
      </c>
      <c r="G32" s="30">
        <f t="shared" si="1"/>
        <v>0</v>
      </c>
      <c r="H32" s="30">
        <f t="shared" si="1"/>
        <v>-3000</v>
      </c>
      <c r="I32" s="30">
        <f t="shared" si="1"/>
        <v>-10345</v>
      </c>
      <c r="J32" s="30">
        <f t="shared" si="1"/>
        <v>0</v>
      </c>
      <c r="K32" s="30">
        <f t="shared" si="1"/>
        <v>-15000</v>
      </c>
      <c r="L32" s="30">
        <f t="shared" si="1"/>
        <v>-6900</v>
      </c>
      <c r="M32" s="30">
        <f t="shared" si="1"/>
        <v>0</v>
      </c>
      <c r="N32" s="30">
        <f t="shared" si="1"/>
        <v>-3600</v>
      </c>
      <c r="O32" s="30">
        <f t="shared" si="1"/>
        <v>-25345</v>
      </c>
      <c r="P32" s="30">
        <f t="shared" si="1"/>
        <v>-4600</v>
      </c>
      <c r="Q32" s="30">
        <f t="shared" si="1"/>
        <v>0</v>
      </c>
      <c r="R32" s="1"/>
      <c r="S32" s="3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5" t="s">
        <v>171</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9" t="s">
        <v>162</v>
      </c>
      <c r="B38" s="19" t="s">
        <v>163</v>
      </c>
      <c r="C38" s="19" t="s">
        <v>164</v>
      </c>
      <c r="D38" s="19" t="s">
        <v>165</v>
      </c>
      <c r="E38" s="20" t="s">
        <v>166</v>
      </c>
      <c r="F38" s="19" t="s">
        <v>177</v>
      </c>
      <c r="G38" s="19" t="s">
        <v>178</v>
      </c>
      <c r="H38" s="19" t="s">
        <v>179</v>
      </c>
      <c r="I38" s="19" t="s">
        <v>180</v>
      </c>
      <c r="J38" s="19" t="s">
        <v>181</v>
      </c>
      <c r="K38" s="19" t="s">
        <v>182</v>
      </c>
      <c r="L38" s="19" t="s">
        <v>183</v>
      </c>
      <c r="M38" s="19" t="s">
        <v>184</v>
      </c>
      <c r="N38" s="19" t="s">
        <v>185</v>
      </c>
      <c r="O38" s="19" t="s">
        <v>186</v>
      </c>
      <c r="P38" s="19" t="s">
        <v>187</v>
      </c>
      <c r="Q38" s="19" t="s">
        <v>188</v>
      </c>
      <c r="R38" s="38"/>
      <c r="S38" s="19" t="s">
        <v>189</v>
      </c>
      <c r="T38" s="1"/>
      <c r="U38" s="1"/>
      <c r="V38" s="1"/>
      <c r="W38" s="1"/>
      <c r="X38" s="1"/>
      <c r="Y38" s="1"/>
      <c r="Z38" s="1"/>
    </row>
    <row r="39" spans="1:26" ht="15.75" customHeight="1" x14ac:dyDescent="0.2">
      <c r="A39" s="21">
        <f>Kontoplan!B29</f>
        <v>5910</v>
      </c>
      <c r="B39" s="21" t="str">
        <f>Kontoplan!C29</f>
        <v>Lunsjkort</v>
      </c>
      <c r="C39" s="22"/>
      <c r="D39" s="22"/>
      <c r="E39" s="31">
        <f t="shared" ref="E39:E70" si="2">SUM(F39:Q39)</f>
        <v>0</v>
      </c>
      <c r="F39" s="22"/>
      <c r="G39" s="22"/>
      <c r="H39" s="22"/>
      <c r="I39" s="22"/>
      <c r="J39" s="22"/>
      <c r="K39" s="22"/>
      <c r="L39" s="22"/>
      <c r="M39" s="22"/>
      <c r="N39" s="22"/>
      <c r="O39" s="22"/>
      <c r="P39" s="22"/>
      <c r="Q39" s="22"/>
      <c r="R39" s="1"/>
      <c r="S39" s="39"/>
      <c r="T39" s="1"/>
      <c r="U39" s="1"/>
      <c r="V39" s="1"/>
      <c r="W39" s="1"/>
      <c r="X39" s="1"/>
      <c r="Y39" s="1"/>
      <c r="Z39" s="1"/>
    </row>
    <row r="40" spans="1:26" ht="15.75" customHeight="1" x14ac:dyDescent="0.2">
      <c r="A40" s="21">
        <f>Kontoplan!B30</f>
        <v>5995</v>
      </c>
      <c r="B40" s="21" t="str">
        <f>Kontoplan!C30</f>
        <v>Styrekostnader</v>
      </c>
      <c r="C40" s="22"/>
      <c r="D40" s="22"/>
      <c r="E40" s="31">
        <f t="shared" si="2"/>
        <v>0</v>
      </c>
      <c r="F40" s="22"/>
      <c r="G40" s="22"/>
      <c r="H40" s="22"/>
      <c r="I40" s="22"/>
      <c r="J40" s="22"/>
      <c r="K40" s="22"/>
      <c r="L40" s="22"/>
      <c r="M40" s="22"/>
      <c r="N40" s="22"/>
      <c r="O40" s="22"/>
      <c r="P40" s="22"/>
      <c r="Q40" s="22"/>
      <c r="R40" s="1"/>
      <c r="S40" s="39"/>
      <c r="T40" s="1"/>
      <c r="U40" s="1"/>
      <c r="V40" s="1"/>
      <c r="W40" s="1"/>
      <c r="X40" s="1"/>
      <c r="Y40" s="1"/>
      <c r="Z40" s="1"/>
    </row>
    <row r="41" spans="1:26" ht="15.75" customHeight="1" x14ac:dyDescent="0.2">
      <c r="A41" s="21">
        <f>Kontoplan!B31</f>
        <v>6480</v>
      </c>
      <c r="B41" s="21" t="str">
        <f>Kontoplan!C31</f>
        <v>Leiekostnad idrett</v>
      </c>
      <c r="C41" s="22"/>
      <c r="D41" s="22"/>
      <c r="E41" s="31">
        <f t="shared" si="2"/>
        <v>0</v>
      </c>
      <c r="F41" s="22"/>
      <c r="G41" s="22"/>
      <c r="H41" s="22"/>
      <c r="I41" s="22"/>
      <c r="J41" s="22"/>
      <c r="K41" s="22"/>
      <c r="L41" s="22"/>
      <c r="M41" s="22"/>
      <c r="N41" s="22"/>
      <c r="O41" s="22"/>
      <c r="P41" s="22"/>
      <c r="Q41" s="22"/>
      <c r="R41" s="1"/>
      <c r="S41" s="39"/>
      <c r="T41" s="1"/>
      <c r="U41" s="1"/>
      <c r="V41" s="1"/>
      <c r="W41" s="1"/>
      <c r="X41" s="1"/>
      <c r="Y41" s="1"/>
      <c r="Z41" s="1"/>
    </row>
    <row r="42" spans="1:26" ht="15.75" customHeight="1" x14ac:dyDescent="0.2">
      <c r="A42" s="21">
        <f>Kontoplan!B32</f>
        <v>6490</v>
      </c>
      <c r="B42" s="21" t="str">
        <f>Kontoplan!C32</f>
        <v>Leiekostnad annen</v>
      </c>
      <c r="C42" s="22"/>
      <c r="D42" s="22"/>
      <c r="E42" s="31">
        <f t="shared" si="2"/>
        <v>0</v>
      </c>
      <c r="F42" s="22"/>
      <c r="G42" s="22"/>
      <c r="H42" s="22"/>
      <c r="I42" s="22"/>
      <c r="J42" s="22"/>
      <c r="K42" s="22"/>
      <c r="L42" s="22"/>
      <c r="M42" s="22"/>
      <c r="N42" s="22"/>
      <c r="O42" s="22"/>
      <c r="P42" s="22"/>
      <c r="Q42" s="22"/>
      <c r="R42" s="1"/>
      <c r="S42" s="39"/>
      <c r="T42" s="1"/>
      <c r="U42" s="1"/>
      <c r="V42" s="1"/>
      <c r="W42" s="1"/>
      <c r="X42" s="1"/>
      <c r="Y42" s="1"/>
      <c r="Z42" s="1"/>
    </row>
    <row r="43" spans="1:26" ht="15.75" customHeight="1" x14ac:dyDescent="0.2">
      <c r="A43" s="21">
        <f>Kontoplan!B33</f>
        <v>6540</v>
      </c>
      <c r="B43" s="21" t="str">
        <f>Kontoplan!C33</f>
        <v>Idrettsutstyr</v>
      </c>
      <c r="C43" s="22"/>
      <c r="D43" s="22"/>
      <c r="E43" s="31">
        <f t="shared" si="2"/>
        <v>0</v>
      </c>
      <c r="F43" s="22"/>
      <c r="G43" s="22"/>
      <c r="H43" s="22"/>
      <c r="I43" s="22"/>
      <c r="J43" s="22"/>
      <c r="K43" s="22"/>
      <c r="L43" s="22"/>
      <c r="M43" s="22"/>
      <c r="N43" s="22"/>
      <c r="O43" s="22"/>
      <c r="P43" s="22"/>
      <c r="Q43" s="22"/>
      <c r="R43" s="1"/>
      <c r="S43" s="39"/>
      <c r="T43" s="1"/>
      <c r="U43" s="1"/>
      <c r="V43" s="1"/>
      <c r="W43" s="1"/>
      <c r="X43" s="1"/>
      <c r="Y43" s="1"/>
      <c r="Z43" s="1"/>
    </row>
    <row r="44" spans="1:26" ht="15.75" customHeight="1" x14ac:dyDescent="0.2">
      <c r="A44" s="21">
        <f>Kontoplan!B34</f>
        <v>6550</v>
      </c>
      <c r="B44" s="21" t="str">
        <f>Kontoplan!C34</f>
        <v>Driftsmateriale</v>
      </c>
      <c r="C44" s="22"/>
      <c r="D44" s="22"/>
      <c r="E44" s="31">
        <f t="shared" si="2"/>
        <v>0</v>
      </c>
      <c r="F44" s="22"/>
      <c r="G44" s="22"/>
      <c r="H44" s="22"/>
      <c r="I44" s="22"/>
      <c r="J44" s="22"/>
      <c r="K44" s="22"/>
      <c r="L44" s="22"/>
      <c r="M44" s="22"/>
      <c r="N44" s="22"/>
      <c r="O44" s="22"/>
      <c r="P44" s="22"/>
      <c r="Q44" s="22"/>
      <c r="R44" s="1"/>
      <c r="S44" s="39"/>
      <c r="T44" s="1"/>
      <c r="U44" s="1"/>
      <c r="V44" s="1"/>
      <c r="W44" s="1"/>
      <c r="X44" s="1"/>
      <c r="Y44" s="1"/>
      <c r="Z44" s="1"/>
    </row>
    <row r="45" spans="1:26" ht="15.75" customHeight="1" x14ac:dyDescent="0.2">
      <c r="A45" s="21">
        <f>Kontoplan!B35</f>
        <v>6555</v>
      </c>
      <c r="B45" s="21" t="str">
        <f>Kontoplan!C35</f>
        <v>Andre driftskostnader</v>
      </c>
      <c r="C45" s="22"/>
      <c r="D45" s="22"/>
      <c r="E45" s="31">
        <f t="shared" si="2"/>
        <v>0</v>
      </c>
      <c r="F45" s="22"/>
      <c r="G45" s="22"/>
      <c r="H45" s="22"/>
      <c r="I45" s="22"/>
      <c r="J45" s="22"/>
      <c r="K45" s="22"/>
      <c r="L45" s="22"/>
      <c r="M45" s="22"/>
      <c r="N45" s="22"/>
      <c r="O45" s="22"/>
      <c r="P45" s="22"/>
      <c r="Q45" s="22"/>
      <c r="R45" s="1"/>
      <c r="S45" s="39"/>
      <c r="T45" s="1"/>
      <c r="U45" s="1"/>
      <c r="V45" s="1"/>
      <c r="W45" s="1"/>
      <c r="X45" s="1"/>
      <c r="Y45" s="1"/>
      <c r="Z45" s="1"/>
    </row>
    <row r="46" spans="1:26" ht="15.75" customHeight="1" x14ac:dyDescent="0.2">
      <c r="A46" s="21">
        <f>Kontoplan!B36</f>
        <v>6571</v>
      </c>
      <c r="B46" s="21" t="str">
        <f>Kontoplan!C36</f>
        <v>Drakter</v>
      </c>
      <c r="C46" s="22"/>
      <c r="D46" s="22"/>
      <c r="E46" s="31">
        <f t="shared" si="2"/>
        <v>20690</v>
      </c>
      <c r="F46" s="22"/>
      <c r="G46" s="22"/>
      <c r="H46" s="22"/>
      <c r="I46" s="22">
        <v>10345</v>
      </c>
      <c r="J46" s="22"/>
      <c r="K46" s="22"/>
      <c r="L46" s="22"/>
      <c r="M46" s="22"/>
      <c r="N46" s="22"/>
      <c r="O46" s="22">
        <v>10345</v>
      </c>
      <c r="P46" s="22"/>
      <c r="Q46" s="22"/>
      <c r="R46" s="1"/>
      <c r="S46" s="39"/>
      <c r="T46" s="1"/>
      <c r="U46" s="1"/>
      <c r="V46" s="1"/>
      <c r="W46" s="1"/>
      <c r="X46" s="1"/>
      <c r="Y46" s="1"/>
      <c r="Z46" s="1"/>
    </row>
    <row r="47" spans="1:26" ht="15.75" customHeight="1" x14ac:dyDescent="0.2">
      <c r="A47" s="21">
        <f>Kontoplan!B37</f>
        <v>6572</v>
      </c>
      <c r="B47" s="21" t="str">
        <f>Kontoplan!C37</f>
        <v>Annet klær</v>
      </c>
      <c r="C47" s="22"/>
      <c r="D47" s="22"/>
      <c r="E47" s="31">
        <f t="shared" si="2"/>
        <v>0</v>
      </c>
      <c r="F47" s="22"/>
      <c r="G47" s="22"/>
      <c r="H47" s="22"/>
      <c r="I47" s="22"/>
      <c r="J47" s="22"/>
      <c r="K47" s="22"/>
      <c r="L47" s="22"/>
      <c r="M47" s="22"/>
      <c r="N47" s="22"/>
      <c r="O47" s="22"/>
      <c r="P47" s="22"/>
      <c r="Q47" s="22"/>
      <c r="R47" s="1"/>
      <c r="S47" s="39"/>
      <c r="T47" s="1"/>
      <c r="U47" s="1"/>
      <c r="V47" s="1"/>
      <c r="W47" s="1"/>
      <c r="X47" s="1"/>
      <c r="Y47" s="1"/>
      <c r="Z47" s="1"/>
    </row>
    <row r="48" spans="1:26" ht="15.75" customHeight="1" x14ac:dyDescent="0.2">
      <c r="A48" s="21">
        <f>Kontoplan!B38</f>
        <v>6620</v>
      </c>
      <c r="B48" s="21" t="str">
        <f>Kontoplan!C38</f>
        <v>Reparasjon og vedlikehold</v>
      </c>
      <c r="C48" s="22"/>
      <c r="D48" s="22"/>
      <c r="E48" s="31">
        <f t="shared" si="2"/>
        <v>0</v>
      </c>
      <c r="F48" s="22"/>
      <c r="G48" s="22"/>
      <c r="H48" s="22"/>
      <c r="I48" s="22"/>
      <c r="J48" s="22"/>
      <c r="K48" s="22"/>
      <c r="L48" s="22"/>
      <c r="M48" s="22"/>
      <c r="N48" s="22"/>
      <c r="O48" s="22"/>
      <c r="P48" s="22"/>
      <c r="Q48" s="22"/>
      <c r="R48" s="1"/>
      <c r="S48" s="39"/>
      <c r="T48" s="1"/>
      <c r="U48" s="1"/>
      <c r="V48" s="1"/>
      <c r="W48" s="1"/>
      <c r="X48" s="1"/>
      <c r="Y48" s="1"/>
      <c r="Z48" s="1"/>
    </row>
    <row r="49" spans="1:26" ht="15.75" customHeight="1" x14ac:dyDescent="0.2">
      <c r="A49" s="21">
        <f>Kontoplan!B39</f>
        <v>6705</v>
      </c>
      <c r="B49" s="21" t="str">
        <f>Kontoplan!C39</f>
        <v>Regnskapshonorar</v>
      </c>
      <c r="C49" s="22"/>
      <c r="D49" s="22"/>
      <c r="E49" s="31">
        <f t="shared" si="2"/>
        <v>0</v>
      </c>
      <c r="F49" s="22"/>
      <c r="G49" s="22"/>
      <c r="H49" s="22"/>
      <c r="I49" s="22"/>
      <c r="J49" s="22"/>
      <c r="K49" s="22"/>
      <c r="L49" s="22"/>
      <c r="M49" s="22"/>
      <c r="N49" s="22"/>
      <c r="O49" s="22"/>
      <c r="P49" s="22"/>
      <c r="Q49" s="22"/>
      <c r="R49" s="1"/>
      <c r="S49" s="39"/>
      <c r="T49" s="1"/>
      <c r="U49" s="1"/>
      <c r="V49" s="1"/>
      <c r="W49" s="1"/>
      <c r="X49" s="1"/>
      <c r="Y49" s="1"/>
      <c r="Z49" s="1"/>
    </row>
    <row r="50" spans="1:26" ht="15.75" customHeight="1" x14ac:dyDescent="0.2">
      <c r="A50" s="21">
        <f>Kontoplan!B40</f>
        <v>6710</v>
      </c>
      <c r="B50" s="21" t="str">
        <f>Kontoplan!C40</f>
        <v>Dommerhonorar</v>
      </c>
      <c r="C50" s="22"/>
      <c r="D50" s="22"/>
      <c r="E50" s="31">
        <f t="shared" si="2"/>
        <v>0</v>
      </c>
      <c r="F50" s="22"/>
      <c r="G50" s="22"/>
      <c r="H50" s="22"/>
      <c r="I50" s="22"/>
      <c r="J50" s="22"/>
      <c r="K50" s="22"/>
      <c r="L50" s="22"/>
      <c r="M50" s="22"/>
      <c r="N50" s="22"/>
      <c r="O50" s="22"/>
      <c r="P50" s="22"/>
      <c r="Q50" s="22"/>
      <c r="R50" s="1"/>
      <c r="S50" s="39"/>
      <c r="T50" s="1"/>
      <c r="U50" s="1"/>
      <c r="V50" s="1"/>
      <c r="W50" s="1"/>
      <c r="X50" s="1"/>
      <c r="Y50" s="1"/>
      <c r="Z50" s="1"/>
    </row>
    <row r="51" spans="1:26" ht="15.75" customHeight="1" x14ac:dyDescent="0.2">
      <c r="A51" s="21">
        <f>Kontoplan!B41</f>
        <v>6711</v>
      </c>
      <c r="B51" s="21" t="str">
        <f>Kontoplan!C41</f>
        <v>Trenerhonorar</v>
      </c>
      <c r="C51" s="22"/>
      <c r="D51" s="22"/>
      <c r="E51" s="31">
        <f t="shared" si="2"/>
        <v>0</v>
      </c>
      <c r="F51" s="22"/>
      <c r="G51" s="22"/>
      <c r="H51" s="22"/>
      <c r="I51" s="22"/>
      <c r="J51" s="22"/>
      <c r="K51" s="22"/>
      <c r="L51" s="22"/>
      <c r="M51" s="22"/>
      <c r="N51" s="22"/>
      <c r="O51" s="22"/>
      <c r="P51" s="22"/>
      <c r="Q51" s="22"/>
      <c r="R51" s="1"/>
      <c r="S51" s="39"/>
      <c r="T51" s="1"/>
      <c r="U51" s="1"/>
      <c r="V51" s="1"/>
      <c r="W51" s="1"/>
      <c r="X51" s="1"/>
      <c r="Y51" s="1"/>
      <c r="Z51" s="1"/>
    </row>
    <row r="52" spans="1:26" ht="15.75" customHeight="1" x14ac:dyDescent="0.2">
      <c r="A52" s="21">
        <f>Kontoplan!B42</f>
        <v>6800</v>
      </c>
      <c r="B52" s="21" t="str">
        <f>Kontoplan!C42</f>
        <v>Kontorrekvisita</v>
      </c>
      <c r="C52" s="22"/>
      <c r="D52" s="22"/>
      <c r="E52" s="31">
        <f t="shared" si="2"/>
        <v>0</v>
      </c>
      <c r="F52" s="22"/>
      <c r="G52" s="22"/>
      <c r="H52" s="22"/>
      <c r="I52" s="22"/>
      <c r="J52" s="22"/>
      <c r="K52" s="22"/>
      <c r="L52" s="22"/>
      <c r="M52" s="22"/>
      <c r="N52" s="22"/>
      <c r="O52" s="22"/>
      <c r="P52" s="22"/>
      <c r="Q52" s="22"/>
      <c r="R52" s="1"/>
      <c r="S52" s="39"/>
      <c r="T52" s="1"/>
      <c r="U52" s="1"/>
      <c r="V52" s="1"/>
      <c r="W52" s="1"/>
      <c r="X52" s="1"/>
      <c r="Y52" s="1"/>
      <c r="Z52" s="1"/>
    </row>
    <row r="53" spans="1:26" ht="15.75" customHeight="1" x14ac:dyDescent="0.2">
      <c r="A53" s="21">
        <f>Kontoplan!B43</f>
        <v>6810</v>
      </c>
      <c r="B53" s="21" t="str">
        <f>Kontoplan!C43</f>
        <v>Datakostnad</v>
      </c>
      <c r="C53" s="22"/>
      <c r="D53" s="22"/>
      <c r="E53" s="31">
        <f t="shared" si="2"/>
        <v>0</v>
      </c>
      <c r="F53" s="22"/>
      <c r="G53" s="22"/>
      <c r="H53" s="22"/>
      <c r="I53" s="22"/>
      <c r="J53" s="22"/>
      <c r="K53" s="22"/>
      <c r="L53" s="22"/>
      <c r="M53" s="22"/>
      <c r="N53" s="22"/>
      <c r="O53" s="22"/>
      <c r="P53" s="22"/>
      <c r="Q53" s="22"/>
      <c r="R53" s="1"/>
      <c r="S53" s="39"/>
      <c r="T53" s="1"/>
      <c r="U53" s="1"/>
      <c r="V53" s="1"/>
      <c r="W53" s="1"/>
      <c r="X53" s="1"/>
      <c r="Y53" s="1"/>
      <c r="Z53" s="1"/>
    </row>
    <row r="54" spans="1:26" ht="15.75" customHeight="1" x14ac:dyDescent="0.2">
      <c r="A54" s="21">
        <f>Kontoplan!B44</f>
        <v>6860</v>
      </c>
      <c r="B54" s="21" t="str">
        <f>Kontoplan!C44</f>
        <v>Møte, kurs, oppdatering o.l</v>
      </c>
      <c r="C54" s="22"/>
      <c r="D54" s="22"/>
      <c r="E54" s="31">
        <f t="shared" si="2"/>
        <v>0</v>
      </c>
      <c r="F54" s="22"/>
      <c r="G54" s="22"/>
      <c r="H54" s="22"/>
      <c r="I54" s="22"/>
      <c r="J54" s="22"/>
      <c r="K54" s="22"/>
      <c r="L54" s="22"/>
      <c r="M54" s="22"/>
      <c r="N54" s="22"/>
      <c r="O54" s="22"/>
      <c r="P54" s="22"/>
      <c r="Q54" s="22"/>
      <c r="R54" s="1"/>
      <c r="S54" s="39"/>
      <c r="T54" s="1"/>
      <c r="U54" s="1"/>
      <c r="V54" s="1"/>
      <c r="W54" s="1"/>
      <c r="X54" s="1"/>
      <c r="Y54" s="1"/>
      <c r="Z54" s="1"/>
    </row>
    <row r="55" spans="1:26" ht="15.75" customHeight="1" x14ac:dyDescent="0.2">
      <c r="A55" s="21">
        <f>Kontoplan!B45</f>
        <v>6900</v>
      </c>
      <c r="B55" s="21" t="str">
        <f>Kontoplan!C45</f>
        <v>Mobil</v>
      </c>
      <c r="C55" s="22"/>
      <c r="D55" s="22"/>
      <c r="E55" s="31">
        <f t="shared" si="2"/>
        <v>0</v>
      </c>
      <c r="F55" s="22"/>
      <c r="G55" s="22"/>
      <c r="H55" s="22"/>
      <c r="I55" s="22"/>
      <c r="J55" s="22"/>
      <c r="K55" s="22"/>
      <c r="L55" s="22"/>
      <c r="M55" s="22"/>
      <c r="N55" s="22"/>
      <c r="O55" s="22"/>
      <c r="P55" s="22"/>
      <c r="Q55" s="22"/>
      <c r="R55" s="1"/>
      <c r="S55" s="39"/>
      <c r="T55" s="1"/>
      <c r="U55" s="1"/>
      <c r="V55" s="1"/>
      <c r="W55" s="1"/>
      <c r="X55" s="1"/>
      <c r="Y55" s="1"/>
      <c r="Z55" s="1"/>
    </row>
    <row r="56" spans="1:26" ht="15.75" customHeight="1" x14ac:dyDescent="0.2">
      <c r="A56" s="21">
        <f>Kontoplan!B46</f>
        <v>7140</v>
      </c>
      <c r="B56" s="21" t="str">
        <f>Kontoplan!C46</f>
        <v>Reisekostnad idrett</v>
      </c>
      <c r="C56" s="22"/>
      <c r="D56" s="22"/>
      <c r="E56" s="31">
        <f t="shared" si="2"/>
        <v>0</v>
      </c>
      <c r="F56" s="22"/>
      <c r="G56" s="22"/>
      <c r="H56" s="22"/>
      <c r="I56" s="22"/>
      <c r="J56" s="22"/>
      <c r="K56" s="22"/>
      <c r="L56" s="22"/>
      <c r="M56" s="22"/>
      <c r="N56" s="22"/>
      <c r="O56" s="22"/>
      <c r="P56" s="22"/>
      <c r="Q56" s="22"/>
      <c r="R56" s="1"/>
      <c r="S56" s="39"/>
      <c r="T56" s="1"/>
      <c r="U56" s="1"/>
      <c r="V56" s="1"/>
      <c r="W56" s="1"/>
      <c r="X56" s="1"/>
      <c r="Y56" s="1"/>
      <c r="Z56" s="1"/>
    </row>
    <row r="57" spans="1:26" ht="15.75" customHeight="1" x14ac:dyDescent="0.2">
      <c r="A57" s="21">
        <f>Kontoplan!B47</f>
        <v>7141</v>
      </c>
      <c r="B57" s="21" t="str">
        <f>Kontoplan!C47</f>
        <v>Reisekostnad annet</v>
      </c>
      <c r="C57" s="22"/>
      <c r="D57" s="22"/>
      <c r="E57" s="31">
        <f t="shared" si="2"/>
        <v>0</v>
      </c>
      <c r="F57" s="22"/>
      <c r="G57" s="22"/>
      <c r="H57" s="22"/>
      <c r="I57" s="22"/>
      <c r="J57" s="22"/>
      <c r="K57" s="22"/>
      <c r="L57" s="22"/>
      <c r="M57" s="22"/>
      <c r="N57" s="22"/>
      <c r="O57" s="22"/>
      <c r="P57" s="22"/>
      <c r="Q57" s="22"/>
      <c r="R57" s="1"/>
      <c r="S57" s="39"/>
      <c r="T57" s="1"/>
      <c r="U57" s="1"/>
      <c r="V57" s="1"/>
      <c r="W57" s="1"/>
      <c r="X57" s="1"/>
      <c r="Y57" s="1"/>
      <c r="Z57" s="1"/>
    </row>
    <row r="58" spans="1:26" ht="15.75" customHeight="1" x14ac:dyDescent="0.2">
      <c r="A58" s="21">
        <f>Kontoplan!B48</f>
        <v>7310</v>
      </c>
      <c r="B58" s="21" t="str">
        <f>Kontoplan!C48</f>
        <v>Arrangement, idrett</v>
      </c>
      <c r="C58" s="22"/>
      <c r="D58" s="22"/>
      <c r="E58" s="31">
        <f t="shared" si="2"/>
        <v>0</v>
      </c>
      <c r="F58" s="22"/>
      <c r="G58" s="22"/>
      <c r="H58" s="22"/>
      <c r="I58" s="22"/>
      <c r="J58" s="22"/>
      <c r="K58" s="22"/>
      <c r="L58" s="22"/>
      <c r="M58" s="22"/>
      <c r="N58" s="22"/>
      <c r="O58" s="22"/>
      <c r="P58" s="22"/>
      <c r="Q58" s="22"/>
      <c r="R58" s="1"/>
      <c r="S58" s="39"/>
      <c r="T58" s="1"/>
      <c r="U58" s="1"/>
      <c r="V58" s="1"/>
      <c r="W58" s="1"/>
      <c r="X58" s="1"/>
      <c r="Y58" s="1"/>
      <c r="Z58" s="1"/>
    </row>
    <row r="59" spans="1:26" ht="15.75" customHeight="1" x14ac:dyDescent="0.2">
      <c r="A59" s="21">
        <f>Kontoplan!B49</f>
        <v>7315</v>
      </c>
      <c r="B59" s="21" t="str">
        <f>Kontoplan!C49</f>
        <v>Arrangement, ikke idrett</v>
      </c>
      <c r="C59" s="22"/>
      <c r="D59" s="22"/>
      <c r="E59" s="31">
        <f t="shared" si="2"/>
        <v>150783</v>
      </c>
      <c r="F59" s="22">
        <v>100000</v>
      </c>
      <c r="G59" s="22"/>
      <c r="H59" s="22">
        <v>5683</v>
      </c>
      <c r="I59" s="22"/>
      <c r="J59" s="22"/>
      <c r="K59" s="22">
        <v>15000</v>
      </c>
      <c r="L59" s="22"/>
      <c r="M59" s="22"/>
      <c r="N59" s="22">
        <v>3600</v>
      </c>
      <c r="O59" s="22">
        <v>15000</v>
      </c>
      <c r="P59" s="22">
        <v>11500</v>
      </c>
      <c r="Q59" s="22"/>
      <c r="R59" s="1"/>
      <c r="S59" s="39"/>
      <c r="T59" s="1"/>
      <c r="U59" s="1"/>
      <c r="V59" s="1"/>
      <c r="W59" s="1"/>
      <c r="X59" s="1"/>
      <c r="Y59" s="1"/>
      <c r="Z59" s="1"/>
    </row>
    <row r="60" spans="1:26" ht="15.75" customHeight="1" x14ac:dyDescent="0.2">
      <c r="A60" s="21">
        <f>Kontoplan!B50</f>
        <v>7320</v>
      </c>
      <c r="B60" s="21" t="str">
        <f>Kontoplan!C50</f>
        <v>Markedsføring</v>
      </c>
      <c r="C60" s="22"/>
      <c r="D60" s="22"/>
      <c r="E60" s="31">
        <f t="shared" si="2"/>
        <v>0</v>
      </c>
      <c r="F60" s="22"/>
      <c r="G60" s="22"/>
      <c r="H60" s="22"/>
      <c r="I60" s="22"/>
      <c r="J60" s="22"/>
      <c r="K60" s="22"/>
      <c r="L60" s="22"/>
      <c r="M60" s="22"/>
      <c r="N60" s="22"/>
      <c r="O60" s="22"/>
      <c r="P60" s="22"/>
      <c r="Q60" s="22"/>
      <c r="R60" s="1"/>
      <c r="S60" s="39"/>
      <c r="T60" s="1"/>
      <c r="U60" s="1"/>
      <c r="V60" s="1"/>
      <c r="W60" s="1"/>
      <c r="X60" s="1"/>
      <c r="Y60" s="1"/>
      <c r="Z60" s="1"/>
    </row>
    <row r="61" spans="1:26" ht="15.75" customHeight="1" x14ac:dyDescent="0.2">
      <c r="A61" s="21">
        <f>Kontoplan!B51</f>
        <v>7350</v>
      </c>
      <c r="B61" s="21" t="str">
        <f>Kontoplan!C51</f>
        <v>Representasjon</v>
      </c>
      <c r="C61" s="22"/>
      <c r="D61" s="22"/>
      <c r="E61" s="31">
        <f t="shared" si="2"/>
        <v>0</v>
      </c>
      <c r="F61" s="22"/>
      <c r="G61" s="22"/>
      <c r="H61" s="22"/>
      <c r="I61" s="22"/>
      <c r="J61" s="22"/>
      <c r="K61" s="22"/>
      <c r="L61" s="22"/>
      <c r="M61" s="22"/>
      <c r="N61" s="22"/>
      <c r="O61" s="22"/>
      <c r="P61" s="22"/>
      <c r="Q61" s="22"/>
      <c r="R61" s="1"/>
      <c r="S61" s="39"/>
      <c r="T61" s="1"/>
      <c r="U61" s="1"/>
      <c r="V61" s="1"/>
      <c r="W61" s="1"/>
      <c r="X61" s="1"/>
      <c r="Y61" s="1"/>
      <c r="Z61" s="1"/>
    </row>
    <row r="62" spans="1:26" ht="15.75" customHeight="1" x14ac:dyDescent="0.2">
      <c r="A62" s="21">
        <f>Kontoplan!B52</f>
        <v>7401</v>
      </c>
      <c r="B62" s="21" t="str">
        <f>Kontoplan!C52</f>
        <v>Bot</v>
      </c>
      <c r="C62" s="22"/>
      <c r="D62" s="22"/>
      <c r="E62" s="31">
        <f t="shared" si="2"/>
        <v>0</v>
      </c>
      <c r="F62" s="22"/>
      <c r="G62" s="22"/>
      <c r="H62" s="22"/>
      <c r="I62" s="22"/>
      <c r="J62" s="22"/>
      <c r="K62" s="22"/>
      <c r="L62" s="22"/>
      <c r="M62" s="22"/>
      <c r="N62" s="22"/>
      <c r="O62" s="22"/>
      <c r="P62" s="22"/>
      <c r="Q62" s="22"/>
      <c r="R62" s="1"/>
      <c r="S62" s="39"/>
      <c r="T62" s="1"/>
      <c r="U62" s="1"/>
      <c r="V62" s="1"/>
      <c r="W62" s="1"/>
      <c r="X62" s="1"/>
      <c r="Y62" s="1"/>
      <c r="Z62" s="1"/>
    </row>
    <row r="63" spans="1:26" ht="15.75" customHeight="1" x14ac:dyDescent="0.2">
      <c r="A63" s="21">
        <f>Kontoplan!B53</f>
        <v>7410</v>
      </c>
      <c r="B63" s="21" t="str">
        <f>Kontoplan!C53</f>
        <v>Kontingent</v>
      </c>
      <c r="C63" s="22"/>
      <c r="D63" s="22"/>
      <c r="E63" s="31">
        <f t="shared" si="2"/>
        <v>6000</v>
      </c>
      <c r="F63" s="22">
        <v>6000</v>
      </c>
      <c r="G63" s="22"/>
      <c r="H63" s="22"/>
      <c r="I63" s="22"/>
      <c r="J63" s="22"/>
      <c r="K63" s="22"/>
      <c r="L63" s="22"/>
      <c r="M63" s="22"/>
      <c r="N63" s="22"/>
      <c r="O63" s="22"/>
      <c r="P63" s="22"/>
      <c r="Q63" s="22"/>
      <c r="R63" s="1"/>
      <c r="S63" s="39"/>
      <c r="T63" s="1"/>
      <c r="U63" s="1"/>
      <c r="V63" s="1"/>
      <c r="W63" s="1"/>
      <c r="X63" s="1"/>
      <c r="Y63" s="1"/>
      <c r="Z63" s="1"/>
    </row>
    <row r="64" spans="1:26" ht="15.75" customHeight="1" x14ac:dyDescent="0.2">
      <c r="A64" s="21">
        <f>Kontoplan!B54</f>
        <v>7430</v>
      </c>
      <c r="B64" s="21" t="str">
        <f>Kontoplan!C54</f>
        <v>Gave</v>
      </c>
      <c r="C64" s="22"/>
      <c r="D64" s="22"/>
      <c r="E64" s="31">
        <f t="shared" si="2"/>
        <v>0</v>
      </c>
      <c r="F64" s="22"/>
      <c r="G64" s="22"/>
      <c r="H64" s="22"/>
      <c r="I64" s="22"/>
      <c r="J64" s="22"/>
      <c r="K64" s="22"/>
      <c r="L64" s="22"/>
      <c r="M64" s="22"/>
      <c r="N64" s="22"/>
      <c r="O64" s="22"/>
      <c r="P64" s="22"/>
      <c r="Q64" s="22"/>
      <c r="R64" s="1"/>
      <c r="S64" s="39"/>
      <c r="T64" s="1"/>
      <c r="U64" s="1"/>
      <c r="V64" s="1"/>
      <c r="W64" s="1"/>
      <c r="X64" s="1"/>
      <c r="Y64" s="1"/>
      <c r="Z64" s="1"/>
    </row>
    <row r="65" spans="1:26" ht="15.75" customHeight="1" x14ac:dyDescent="0.2">
      <c r="A65" s="21">
        <f>Kontoplan!B55</f>
        <v>7500</v>
      </c>
      <c r="B65" s="21" t="str">
        <f>Kontoplan!C55</f>
        <v>Forsikringspremie</v>
      </c>
      <c r="C65" s="22"/>
      <c r="D65" s="22"/>
      <c r="E65" s="31">
        <f t="shared" si="2"/>
        <v>0</v>
      </c>
      <c r="F65" s="22"/>
      <c r="G65" s="22"/>
      <c r="H65" s="22"/>
      <c r="I65" s="22"/>
      <c r="J65" s="22"/>
      <c r="K65" s="22"/>
      <c r="L65" s="22"/>
      <c r="M65" s="22"/>
      <c r="N65" s="22"/>
      <c r="O65" s="22"/>
      <c r="P65" s="22"/>
      <c r="Q65" s="22"/>
      <c r="R65" s="1"/>
      <c r="S65" s="39"/>
      <c r="T65" s="1"/>
      <c r="U65" s="1"/>
      <c r="V65" s="1"/>
      <c r="W65" s="1"/>
      <c r="X65" s="1"/>
      <c r="Y65" s="1"/>
      <c r="Z65" s="1"/>
    </row>
    <row r="66" spans="1:26" ht="15.75" customHeight="1" x14ac:dyDescent="0.2">
      <c r="A66" s="21">
        <f>Kontoplan!B56</f>
        <v>7770</v>
      </c>
      <c r="B66" s="21" t="str">
        <f>Kontoplan!C56</f>
        <v>Bank og kortgebyr</v>
      </c>
      <c r="C66" s="22"/>
      <c r="D66" s="22"/>
      <c r="E66" s="31">
        <f t="shared" si="2"/>
        <v>0</v>
      </c>
      <c r="F66" s="22"/>
      <c r="G66" s="22"/>
      <c r="H66" s="22"/>
      <c r="I66" s="22"/>
      <c r="J66" s="22"/>
      <c r="K66" s="22"/>
      <c r="L66" s="22"/>
      <c r="M66" s="22"/>
      <c r="N66" s="22"/>
      <c r="O66" s="22"/>
      <c r="P66" s="22"/>
      <c r="Q66" s="22"/>
      <c r="R66" s="1"/>
      <c r="S66" s="39"/>
      <c r="T66" s="1"/>
      <c r="U66" s="1"/>
      <c r="V66" s="1"/>
      <c r="W66" s="1"/>
      <c r="X66" s="1"/>
      <c r="Y66" s="1"/>
      <c r="Z66" s="1"/>
    </row>
    <row r="67" spans="1:26" ht="15.75" customHeight="1" x14ac:dyDescent="0.2">
      <c r="A67" s="21">
        <f>Kontoplan!B57</f>
        <v>7791</v>
      </c>
      <c r="B67" s="21" t="str">
        <f>Kontoplan!C57</f>
        <v>Internstøtte grupper</v>
      </c>
      <c r="C67" s="22"/>
      <c r="D67" s="22"/>
      <c r="E67" s="31">
        <f t="shared" si="2"/>
        <v>0</v>
      </c>
      <c r="F67" s="22"/>
      <c r="G67" s="22"/>
      <c r="H67" s="22"/>
      <c r="I67" s="22"/>
      <c r="J67" s="22"/>
      <c r="K67" s="22"/>
      <c r="L67" s="22"/>
      <c r="M67" s="22"/>
      <c r="N67" s="22"/>
      <c r="O67" s="22"/>
      <c r="P67" s="22"/>
      <c r="Q67" s="22"/>
      <c r="R67" s="1"/>
      <c r="S67" s="39"/>
      <c r="T67" s="1"/>
      <c r="U67" s="1"/>
      <c r="V67" s="1"/>
      <c r="W67" s="1"/>
      <c r="X67" s="1"/>
      <c r="Y67" s="1"/>
      <c r="Z67" s="1"/>
    </row>
    <row r="68" spans="1:26" ht="15.75" customHeight="1" x14ac:dyDescent="0.2">
      <c r="A68" s="21">
        <f>Kontoplan!B58</f>
        <v>8050</v>
      </c>
      <c r="B68" s="21" t="str">
        <f>Kontoplan!C58</f>
        <v>Annen renteinntekt</v>
      </c>
      <c r="C68" s="22"/>
      <c r="D68" s="22"/>
      <c r="E68" s="31">
        <f t="shared" si="2"/>
        <v>0</v>
      </c>
      <c r="F68" s="22"/>
      <c r="G68" s="22"/>
      <c r="H68" s="22"/>
      <c r="I68" s="22"/>
      <c r="J68" s="22"/>
      <c r="K68" s="22"/>
      <c r="L68" s="22"/>
      <c r="M68" s="22"/>
      <c r="N68" s="22"/>
      <c r="O68" s="22"/>
      <c r="P68" s="22"/>
      <c r="Q68" s="22"/>
      <c r="R68" s="1"/>
      <c r="S68" s="39"/>
      <c r="T68" s="1"/>
      <c r="U68" s="1"/>
      <c r="V68" s="1"/>
      <c r="W68" s="1"/>
      <c r="X68" s="1"/>
      <c r="Y68" s="1"/>
      <c r="Z68" s="1"/>
    </row>
    <row r="69" spans="1:26" ht="15.75" customHeight="1" x14ac:dyDescent="0.2">
      <c r="A69" s="21">
        <f>Kontoplan!B59</f>
        <v>8150</v>
      </c>
      <c r="B69" s="21" t="str">
        <f>Kontoplan!C59</f>
        <v>Annen rentekostnad</v>
      </c>
      <c r="C69" s="22"/>
      <c r="D69" s="22"/>
      <c r="E69" s="31">
        <f t="shared" si="2"/>
        <v>0</v>
      </c>
      <c r="F69" s="22"/>
      <c r="G69" s="22"/>
      <c r="H69" s="22"/>
      <c r="I69" s="22"/>
      <c r="J69" s="22"/>
      <c r="K69" s="22"/>
      <c r="L69" s="22"/>
      <c r="M69" s="22"/>
      <c r="N69" s="22"/>
      <c r="O69" s="22"/>
      <c r="P69" s="22"/>
      <c r="Q69" s="22"/>
      <c r="R69" s="1"/>
      <c r="S69" s="39"/>
      <c r="T69" s="1"/>
      <c r="U69" s="1"/>
      <c r="V69" s="1"/>
      <c r="W69" s="1"/>
      <c r="X69" s="1"/>
      <c r="Y69" s="1"/>
      <c r="Z69" s="1"/>
    </row>
    <row r="70" spans="1:26" ht="15.75" customHeight="1" x14ac:dyDescent="0.2">
      <c r="A70" s="21">
        <f>Kontoplan!B60</f>
        <v>8170</v>
      </c>
      <c r="B70" s="21" t="str">
        <f>Kontoplan!C60</f>
        <v>Annen finanskostnad</v>
      </c>
      <c r="C70" s="22"/>
      <c r="D70" s="22"/>
      <c r="E70" s="31">
        <f t="shared" si="2"/>
        <v>0</v>
      </c>
      <c r="F70" s="22"/>
      <c r="G70" s="22"/>
      <c r="H70" s="22"/>
      <c r="I70" s="22"/>
      <c r="J70" s="22"/>
      <c r="K70" s="22"/>
      <c r="L70" s="22"/>
      <c r="M70" s="22"/>
      <c r="N70" s="22"/>
      <c r="O70" s="22"/>
      <c r="P70" s="22"/>
      <c r="Q70" s="22"/>
      <c r="R70" s="1"/>
      <c r="S70" s="39"/>
      <c r="T70" s="1"/>
      <c r="U70" s="1"/>
      <c r="V70" s="1"/>
      <c r="W70" s="1"/>
      <c r="X70" s="1"/>
      <c r="Y70" s="1"/>
      <c r="Z70" s="1"/>
    </row>
    <row r="71" spans="1:26" ht="15.75" customHeight="1" x14ac:dyDescent="0.2">
      <c r="A71" s="1"/>
      <c r="B71" s="1"/>
      <c r="C71" s="28"/>
      <c r="D71" s="28"/>
      <c r="E71" s="28"/>
      <c r="F71" s="28"/>
      <c r="G71" s="28"/>
      <c r="H71" s="28"/>
      <c r="I71" s="28"/>
      <c r="J71" s="28"/>
      <c r="K71" s="28"/>
      <c r="L71" s="28"/>
      <c r="M71" s="28"/>
      <c r="N71" s="28"/>
      <c r="O71" s="28"/>
      <c r="P71" s="28"/>
      <c r="Q71" s="28"/>
      <c r="R71" s="1"/>
      <c r="S71" s="1"/>
      <c r="T71" s="1"/>
      <c r="U71" s="1"/>
      <c r="V71" s="1"/>
      <c r="W71" s="1"/>
      <c r="X71" s="1"/>
      <c r="Y71" s="1"/>
      <c r="Z71" s="1"/>
    </row>
    <row r="72" spans="1:26" ht="15.75" customHeight="1" x14ac:dyDescent="0.2">
      <c r="A72" s="63" t="s">
        <v>172</v>
      </c>
      <c r="B72" s="61"/>
      <c r="C72" s="30">
        <f t="shared" ref="C72:Q72" si="3">SUM(C39:C71)</f>
        <v>0</v>
      </c>
      <c r="D72" s="30">
        <f t="shared" si="3"/>
        <v>0</v>
      </c>
      <c r="E72" s="31">
        <f t="shared" si="3"/>
        <v>177473</v>
      </c>
      <c r="F72" s="30">
        <f t="shared" si="3"/>
        <v>106000</v>
      </c>
      <c r="G72" s="30">
        <f t="shared" si="3"/>
        <v>0</v>
      </c>
      <c r="H72" s="30">
        <f t="shared" si="3"/>
        <v>5683</v>
      </c>
      <c r="I72" s="30">
        <f t="shared" si="3"/>
        <v>10345</v>
      </c>
      <c r="J72" s="30">
        <f t="shared" si="3"/>
        <v>0</v>
      </c>
      <c r="K72" s="30">
        <f t="shared" si="3"/>
        <v>15000</v>
      </c>
      <c r="L72" s="30">
        <f t="shared" si="3"/>
        <v>0</v>
      </c>
      <c r="M72" s="30">
        <f t="shared" si="3"/>
        <v>0</v>
      </c>
      <c r="N72" s="30">
        <f t="shared" si="3"/>
        <v>3600</v>
      </c>
      <c r="O72" s="30">
        <f t="shared" si="3"/>
        <v>25345</v>
      </c>
      <c r="P72" s="30">
        <f t="shared" si="3"/>
        <v>11500</v>
      </c>
      <c r="Q72" s="30">
        <f t="shared" si="3"/>
        <v>0</v>
      </c>
      <c r="R72" s="1"/>
      <c r="S72" s="3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3" t="s">
        <v>173</v>
      </c>
      <c r="B74" s="61"/>
      <c r="C74" s="30">
        <f t="shared" ref="C74:Q74" si="4">C32+C72</f>
        <v>0</v>
      </c>
      <c r="D74" s="30">
        <f t="shared" si="4"/>
        <v>0</v>
      </c>
      <c r="E74" s="31">
        <f t="shared" si="4"/>
        <v>1783</v>
      </c>
      <c r="F74" s="30">
        <f t="shared" si="4"/>
        <v>-900</v>
      </c>
      <c r="G74" s="30">
        <f t="shared" si="4"/>
        <v>0</v>
      </c>
      <c r="H74" s="30">
        <f t="shared" si="4"/>
        <v>2683</v>
      </c>
      <c r="I74" s="30">
        <f t="shared" si="4"/>
        <v>0</v>
      </c>
      <c r="J74" s="30">
        <f t="shared" si="4"/>
        <v>0</v>
      </c>
      <c r="K74" s="30">
        <f t="shared" si="4"/>
        <v>0</v>
      </c>
      <c r="L74" s="30">
        <f t="shared" si="4"/>
        <v>-6900</v>
      </c>
      <c r="M74" s="30">
        <f t="shared" si="4"/>
        <v>0</v>
      </c>
      <c r="N74" s="30">
        <f t="shared" si="4"/>
        <v>0</v>
      </c>
      <c r="O74" s="30">
        <f t="shared" si="4"/>
        <v>0</v>
      </c>
      <c r="P74" s="30">
        <f t="shared" si="4"/>
        <v>6900</v>
      </c>
      <c r="Q74" s="30">
        <f t="shared" si="4"/>
        <v>0</v>
      </c>
      <c r="R74" s="1"/>
      <c r="S74" s="3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row r="276" spans="1:26" ht="15.75" customHeight="1" x14ac:dyDescent="0.2"/>
    <row r="277" spans="1:26" ht="15.75" customHeight="1" x14ac:dyDescent="0.2"/>
    <row r="278" spans="1:26" ht="15.75" customHeight="1" x14ac:dyDescent="0.2"/>
    <row r="279" spans="1:26" ht="15.75" customHeight="1" x14ac:dyDescent="0.2"/>
    <row r="280" spans="1:26" ht="15.75" customHeight="1" x14ac:dyDescent="0.2"/>
    <row r="281" spans="1:26" ht="15.75" customHeight="1" x14ac:dyDescent="0.2"/>
    <row r="282" spans="1:26" ht="15.75" customHeight="1" x14ac:dyDescent="0.2"/>
    <row r="283" spans="1:26" ht="15.75" customHeight="1" x14ac:dyDescent="0.2"/>
    <row r="284" spans="1:26" ht="15.75" customHeight="1" x14ac:dyDescent="0.2"/>
    <row r="285" spans="1:26" ht="15.75" customHeight="1" x14ac:dyDescent="0.2"/>
    <row r="286" spans="1:26" ht="15.75" customHeight="1" x14ac:dyDescent="0.2"/>
    <row r="287" spans="1:26" ht="15.75" customHeight="1" x14ac:dyDescent="0.2"/>
    <row r="288" spans="1:26"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Z1000"/>
  <sheetViews>
    <sheetView workbookViewId="0"/>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176</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6"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7" t="s">
        <v>126</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8" t="str">
        <f ca="1">MID(CELL("filename",A1),FIND("]",CELL("filename",A1))+1,255)</f>
        <v>Langrenn</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5" t="s">
        <v>161</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9" t="s">
        <v>162</v>
      </c>
      <c r="B12" s="19" t="s">
        <v>163</v>
      </c>
      <c r="C12" s="19" t="s">
        <v>164</v>
      </c>
      <c r="D12" s="19" t="s">
        <v>165</v>
      </c>
      <c r="E12" s="20" t="s">
        <v>166</v>
      </c>
      <c r="F12" s="19" t="s">
        <v>177</v>
      </c>
      <c r="G12" s="19" t="s">
        <v>178</v>
      </c>
      <c r="H12" s="19" t="s">
        <v>179</v>
      </c>
      <c r="I12" s="19" t="s">
        <v>180</v>
      </c>
      <c r="J12" s="19" t="s">
        <v>181</v>
      </c>
      <c r="K12" s="19" t="s">
        <v>182</v>
      </c>
      <c r="L12" s="19" t="s">
        <v>183</v>
      </c>
      <c r="M12" s="19" t="s">
        <v>184</v>
      </c>
      <c r="N12" s="19" t="s">
        <v>185</v>
      </c>
      <c r="O12" s="19" t="s">
        <v>186</v>
      </c>
      <c r="P12" s="19" t="s">
        <v>187</v>
      </c>
      <c r="Q12" s="19" t="s">
        <v>188</v>
      </c>
      <c r="R12" s="38"/>
      <c r="S12" s="19" t="s">
        <v>189</v>
      </c>
      <c r="T12" s="1"/>
      <c r="U12" s="1"/>
      <c r="V12" s="1"/>
      <c r="W12" s="1"/>
      <c r="X12" s="1"/>
      <c r="Y12" s="1"/>
      <c r="Z12" s="1"/>
    </row>
    <row r="13" spans="1:26" ht="15.75" customHeight="1" x14ac:dyDescent="0.2">
      <c r="A13" s="21">
        <f>Kontoplan!B11</f>
        <v>3000</v>
      </c>
      <c r="B13" s="21" t="str">
        <f>Kontoplan!C11</f>
        <v>Salgsinntekter, avgiftspliktig</v>
      </c>
      <c r="C13" s="22"/>
      <c r="D13" s="22"/>
      <c r="E13" s="31">
        <f t="shared" ref="E13:E30" si="0">SUM(F13:Q13)</f>
        <v>0</v>
      </c>
      <c r="F13" s="22"/>
      <c r="G13" s="22"/>
      <c r="H13" s="22"/>
      <c r="I13" s="22"/>
      <c r="J13" s="22"/>
      <c r="K13" s="22"/>
      <c r="L13" s="22"/>
      <c r="M13" s="22"/>
      <c r="N13" s="22"/>
      <c r="O13" s="22"/>
      <c r="P13" s="22"/>
      <c r="Q13" s="22"/>
      <c r="R13" s="1"/>
      <c r="S13" s="39"/>
      <c r="T13" s="1"/>
      <c r="U13" s="1"/>
      <c r="V13" s="1"/>
      <c r="W13" s="1"/>
      <c r="X13" s="1"/>
      <c r="Y13" s="1"/>
      <c r="Z13" s="1"/>
    </row>
    <row r="14" spans="1:26" ht="15.75" customHeight="1" x14ac:dyDescent="0.2">
      <c r="A14" s="21">
        <f>Kontoplan!B12</f>
        <v>3009</v>
      </c>
      <c r="B14" s="21" t="str">
        <f>Kontoplan!C12</f>
        <v>Sponsorinntekt</v>
      </c>
      <c r="C14" s="22"/>
      <c r="D14" s="22"/>
      <c r="E14" s="31">
        <f t="shared" si="0"/>
        <v>0</v>
      </c>
      <c r="F14" s="22"/>
      <c r="G14" s="22"/>
      <c r="H14" s="22"/>
      <c r="I14" s="22"/>
      <c r="J14" s="22"/>
      <c r="K14" s="22"/>
      <c r="L14" s="22"/>
      <c r="M14" s="22"/>
      <c r="N14" s="22"/>
      <c r="O14" s="22"/>
      <c r="P14" s="22"/>
      <c r="Q14" s="22"/>
      <c r="R14" s="1"/>
      <c r="S14" s="39"/>
      <c r="T14" s="1"/>
      <c r="U14" s="1"/>
      <c r="V14" s="1"/>
      <c r="W14" s="1"/>
      <c r="X14" s="1"/>
      <c r="Y14" s="1"/>
      <c r="Z14" s="1"/>
    </row>
    <row r="15" spans="1:26" ht="15.75" customHeight="1" x14ac:dyDescent="0.2">
      <c r="A15" s="21">
        <f>Kontoplan!B13</f>
        <v>3100</v>
      </c>
      <c r="B15" s="21" t="str">
        <f>Kontoplan!C13</f>
        <v>Salgsinntekter, avgiftsfri</v>
      </c>
      <c r="C15" s="22"/>
      <c r="D15" s="22"/>
      <c r="E15" s="31">
        <f t="shared" si="0"/>
        <v>0</v>
      </c>
      <c r="F15" s="22"/>
      <c r="G15" s="22"/>
      <c r="H15" s="22"/>
      <c r="I15" s="22"/>
      <c r="J15" s="22"/>
      <c r="K15" s="22"/>
      <c r="L15" s="22"/>
      <c r="M15" s="22"/>
      <c r="N15" s="22"/>
      <c r="O15" s="22"/>
      <c r="P15" s="22"/>
      <c r="Q15" s="22"/>
      <c r="R15" s="1"/>
      <c r="S15" s="39"/>
      <c r="T15" s="1"/>
      <c r="U15" s="1"/>
      <c r="V15" s="1"/>
      <c r="W15" s="1"/>
      <c r="X15" s="1"/>
      <c r="Y15" s="1"/>
      <c r="Z15" s="1"/>
    </row>
    <row r="16" spans="1:26" ht="15.75" customHeight="1" x14ac:dyDescent="0.2">
      <c r="A16" s="21">
        <f>Kontoplan!B14</f>
        <v>3101</v>
      </c>
      <c r="B16" s="21" t="str">
        <f>Kontoplan!C14</f>
        <v>Dugnad</v>
      </c>
      <c r="C16" s="22"/>
      <c r="D16" s="22"/>
      <c r="E16" s="31">
        <f t="shared" si="0"/>
        <v>0</v>
      </c>
      <c r="F16" s="22"/>
      <c r="G16" s="22"/>
      <c r="H16" s="22"/>
      <c r="I16" s="22"/>
      <c r="J16" s="22"/>
      <c r="K16" s="22"/>
      <c r="L16" s="22"/>
      <c r="M16" s="22"/>
      <c r="N16" s="22"/>
      <c r="O16" s="22"/>
      <c r="P16" s="22"/>
      <c r="Q16" s="22"/>
      <c r="R16" s="1"/>
      <c r="S16" s="39"/>
      <c r="T16" s="1"/>
      <c r="U16" s="1"/>
      <c r="V16" s="1"/>
      <c r="W16" s="1"/>
      <c r="X16" s="1"/>
      <c r="Y16" s="1"/>
      <c r="Z16" s="1"/>
    </row>
    <row r="17" spans="1:26" ht="15.75" customHeight="1" x14ac:dyDescent="0.2">
      <c r="A17" s="21">
        <f>Kontoplan!B15</f>
        <v>3410</v>
      </c>
      <c r="B17" s="21" t="str">
        <f>Kontoplan!C15</f>
        <v>Tilskudd fra Oslo Kommune</v>
      </c>
      <c r="C17" s="22"/>
      <c r="D17" s="22"/>
      <c r="E17" s="31">
        <f t="shared" si="0"/>
        <v>0</v>
      </c>
      <c r="F17" s="22"/>
      <c r="G17" s="22"/>
      <c r="H17" s="22"/>
      <c r="I17" s="22"/>
      <c r="J17" s="22"/>
      <c r="K17" s="22"/>
      <c r="L17" s="22"/>
      <c r="M17" s="22"/>
      <c r="N17" s="22"/>
      <c r="O17" s="22"/>
      <c r="P17" s="22"/>
      <c r="Q17" s="22"/>
      <c r="R17" s="1"/>
      <c r="S17" s="39"/>
      <c r="T17" s="1"/>
      <c r="U17" s="1"/>
      <c r="V17" s="1"/>
      <c r="W17" s="1"/>
      <c r="X17" s="1"/>
      <c r="Y17" s="1"/>
      <c r="Z17" s="1"/>
    </row>
    <row r="18" spans="1:26" ht="15.75" customHeight="1" x14ac:dyDescent="0.2">
      <c r="A18" s="21">
        <f>Kontoplan!B16</f>
        <v>3420</v>
      </c>
      <c r="B18" s="21" t="str">
        <f>Kontoplan!C16</f>
        <v>Momskompensasjon</v>
      </c>
      <c r="C18" s="22"/>
      <c r="D18" s="22"/>
      <c r="E18" s="31">
        <f t="shared" si="0"/>
        <v>0</v>
      </c>
      <c r="F18" s="22"/>
      <c r="G18" s="22"/>
      <c r="H18" s="22"/>
      <c r="I18" s="22"/>
      <c r="J18" s="22"/>
      <c r="K18" s="22"/>
      <c r="L18" s="22"/>
      <c r="M18" s="22"/>
      <c r="N18" s="22"/>
      <c r="O18" s="22"/>
      <c r="P18" s="22"/>
      <c r="Q18" s="22"/>
      <c r="R18" s="1"/>
      <c r="S18" s="39"/>
      <c r="T18" s="1"/>
      <c r="U18" s="1"/>
      <c r="V18" s="1"/>
      <c r="W18" s="1"/>
      <c r="X18" s="1"/>
      <c r="Y18" s="1"/>
      <c r="Z18" s="1"/>
    </row>
    <row r="19" spans="1:26" ht="15.75" customHeight="1" x14ac:dyDescent="0.2">
      <c r="A19" s="21">
        <f>Kontoplan!B17</f>
        <v>3430</v>
      </c>
      <c r="B19" s="21" t="str">
        <f>Kontoplan!C17</f>
        <v>Grasrotandelen Norsk Tipping</v>
      </c>
      <c r="C19" s="22"/>
      <c r="D19" s="22"/>
      <c r="E19" s="31">
        <f t="shared" si="0"/>
        <v>0</v>
      </c>
      <c r="F19" s="22"/>
      <c r="G19" s="22"/>
      <c r="H19" s="22"/>
      <c r="I19" s="22"/>
      <c r="J19" s="22"/>
      <c r="K19" s="22"/>
      <c r="L19" s="22"/>
      <c r="M19" s="22"/>
      <c r="N19" s="22"/>
      <c r="O19" s="22"/>
      <c r="P19" s="22"/>
      <c r="Q19" s="22"/>
      <c r="R19" s="1"/>
      <c r="S19" s="39"/>
      <c r="T19" s="1"/>
      <c r="U19" s="1"/>
      <c r="V19" s="1"/>
      <c r="W19" s="1"/>
      <c r="X19" s="1"/>
      <c r="Y19" s="1"/>
      <c r="Z19" s="1"/>
    </row>
    <row r="20" spans="1:26" ht="15.75" customHeight="1" x14ac:dyDescent="0.2">
      <c r="A20" s="21">
        <f>Kontoplan!B18</f>
        <v>3900</v>
      </c>
      <c r="B20" s="21" t="str">
        <f>Kontoplan!C18</f>
        <v>Annen driftsrelatert inntekt</v>
      </c>
      <c r="C20" s="22"/>
      <c r="D20" s="22"/>
      <c r="E20" s="31">
        <f t="shared" si="0"/>
        <v>0</v>
      </c>
      <c r="F20" s="22"/>
      <c r="G20" s="22"/>
      <c r="H20" s="22"/>
      <c r="I20" s="22"/>
      <c r="J20" s="22"/>
      <c r="K20" s="22"/>
      <c r="L20" s="22"/>
      <c r="M20" s="22"/>
      <c r="N20" s="22"/>
      <c r="O20" s="22"/>
      <c r="P20" s="22"/>
      <c r="Q20" s="22"/>
      <c r="R20" s="1"/>
      <c r="S20" s="39"/>
      <c r="T20" s="1"/>
      <c r="U20" s="1"/>
      <c r="V20" s="1"/>
      <c r="W20" s="1"/>
      <c r="X20" s="1"/>
      <c r="Y20" s="1"/>
      <c r="Z20" s="1"/>
    </row>
    <row r="21" spans="1:26" ht="15.75" customHeight="1" x14ac:dyDescent="0.2">
      <c r="A21" s="21">
        <f>Kontoplan!B19</f>
        <v>3901</v>
      </c>
      <c r="B21" s="21" t="str">
        <f>Kontoplan!C19</f>
        <v>Internstøtte BI Athletics</v>
      </c>
      <c r="C21" s="22"/>
      <c r="D21" s="22"/>
      <c r="E21" s="31">
        <f t="shared" si="0"/>
        <v>0</v>
      </c>
      <c r="F21" s="22"/>
      <c r="G21" s="22"/>
      <c r="H21" s="22"/>
      <c r="I21" s="22"/>
      <c r="J21" s="22"/>
      <c r="K21" s="22"/>
      <c r="L21" s="22"/>
      <c r="M21" s="22"/>
      <c r="N21" s="22"/>
      <c r="O21" s="22"/>
      <c r="P21" s="22"/>
      <c r="Q21" s="22"/>
      <c r="R21" s="1"/>
      <c r="S21" s="39"/>
      <c r="T21" s="1"/>
      <c r="U21" s="1"/>
      <c r="V21" s="1"/>
      <c r="W21" s="1"/>
      <c r="X21" s="1"/>
      <c r="Y21" s="1"/>
      <c r="Z21" s="1"/>
    </row>
    <row r="22" spans="1:26" ht="15.75" customHeight="1" x14ac:dyDescent="0.2">
      <c r="A22" s="21">
        <f>Kontoplan!B20</f>
        <v>3920</v>
      </c>
      <c r="B22" s="21" t="str">
        <f>Kontoplan!C20</f>
        <v>Medlemskontingent</v>
      </c>
      <c r="C22" s="22"/>
      <c r="D22" s="22"/>
      <c r="E22" s="31">
        <f t="shared" si="0"/>
        <v>0</v>
      </c>
      <c r="F22" s="22"/>
      <c r="G22" s="22"/>
      <c r="H22" s="22"/>
      <c r="I22" s="22"/>
      <c r="J22" s="22"/>
      <c r="K22" s="22"/>
      <c r="L22" s="22"/>
      <c r="M22" s="22"/>
      <c r="N22" s="22"/>
      <c r="O22" s="22"/>
      <c r="P22" s="22"/>
      <c r="Q22" s="22"/>
      <c r="R22" s="1"/>
      <c r="S22" s="39"/>
      <c r="T22" s="1"/>
      <c r="U22" s="1"/>
      <c r="V22" s="1"/>
      <c r="W22" s="1"/>
      <c r="X22" s="1"/>
      <c r="Y22" s="1"/>
      <c r="Z22" s="1"/>
    </row>
    <row r="23" spans="1:26" ht="15.75" customHeight="1" x14ac:dyDescent="0.2">
      <c r="A23" s="21">
        <f>Kontoplan!B21</f>
        <v>3921</v>
      </c>
      <c r="B23" s="21" t="str">
        <f>Kontoplan!C21</f>
        <v>Gruppeavgift</v>
      </c>
      <c r="C23" s="22"/>
      <c r="D23" s="22"/>
      <c r="E23" s="31">
        <f t="shared" si="0"/>
        <v>0</v>
      </c>
      <c r="F23" s="22"/>
      <c r="G23" s="22"/>
      <c r="H23" s="22"/>
      <c r="I23" s="22"/>
      <c r="J23" s="22"/>
      <c r="K23" s="22"/>
      <c r="L23" s="22"/>
      <c r="M23" s="22"/>
      <c r="N23" s="22"/>
      <c r="O23" s="22"/>
      <c r="P23" s="22"/>
      <c r="Q23" s="22"/>
      <c r="R23" s="1"/>
      <c r="S23" s="39"/>
      <c r="T23" s="1"/>
      <c r="U23" s="1"/>
      <c r="V23" s="1"/>
      <c r="W23" s="1"/>
      <c r="X23" s="1"/>
      <c r="Y23" s="1"/>
      <c r="Z23" s="1"/>
    </row>
    <row r="24" spans="1:26" ht="15.75" customHeight="1" x14ac:dyDescent="0.2">
      <c r="A24" s="21">
        <f>Kontoplan!B22</f>
        <v>3930</v>
      </c>
      <c r="B24" s="21" t="str">
        <f>Kontoplan!C22</f>
        <v>Treningsavgift</v>
      </c>
      <c r="C24" s="22"/>
      <c r="D24" s="22"/>
      <c r="E24" s="31">
        <f t="shared" si="0"/>
        <v>0</v>
      </c>
      <c r="F24" s="22"/>
      <c r="G24" s="22"/>
      <c r="H24" s="22"/>
      <c r="I24" s="22"/>
      <c r="J24" s="22"/>
      <c r="K24" s="22"/>
      <c r="L24" s="22"/>
      <c r="M24" s="22"/>
      <c r="N24" s="22"/>
      <c r="O24" s="22"/>
      <c r="P24" s="22"/>
      <c r="Q24" s="22"/>
      <c r="R24" s="1"/>
      <c r="S24" s="39"/>
      <c r="T24" s="1"/>
      <c r="U24" s="1"/>
      <c r="V24" s="1"/>
      <c r="W24" s="1"/>
      <c r="X24" s="1"/>
      <c r="Y24" s="1"/>
      <c r="Z24" s="1"/>
    </row>
    <row r="25" spans="1:26" ht="15.75" customHeight="1" x14ac:dyDescent="0.2">
      <c r="A25" s="21">
        <f>Kontoplan!B23</f>
        <v>3990</v>
      </c>
      <c r="B25" s="21" t="str">
        <f>Kontoplan!C23</f>
        <v>Kontingent fra BI-studenter</v>
      </c>
      <c r="C25" s="22"/>
      <c r="D25" s="22"/>
      <c r="E25" s="31">
        <f t="shared" si="0"/>
        <v>0</v>
      </c>
      <c r="F25" s="22"/>
      <c r="G25" s="22"/>
      <c r="H25" s="22"/>
      <c r="I25" s="22"/>
      <c r="J25" s="22"/>
      <c r="K25" s="22"/>
      <c r="L25" s="22"/>
      <c r="M25" s="22"/>
      <c r="N25" s="22"/>
      <c r="O25" s="22"/>
      <c r="P25" s="22"/>
      <c r="Q25" s="22"/>
      <c r="R25" s="1"/>
      <c r="S25" s="39"/>
      <c r="T25" s="1"/>
      <c r="U25" s="1"/>
      <c r="V25" s="1"/>
      <c r="W25" s="1"/>
      <c r="X25" s="1"/>
      <c r="Y25" s="1"/>
      <c r="Z25" s="1"/>
    </row>
    <row r="26" spans="1:26" ht="15.75" customHeight="1" x14ac:dyDescent="0.2">
      <c r="A26" s="21">
        <f>Kontoplan!B24</f>
        <v>3991</v>
      </c>
      <c r="B26" s="21" t="str">
        <f>Kontoplan!C24</f>
        <v>Støtte fra BISO</v>
      </c>
      <c r="C26" s="22"/>
      <c r="D26" s="22"/>
      <c r="E26" s="31">
        <f t="shared" si="0"/>
        <v>0</v>
      </c>
      <c r="F26" s="22"/>
      <c r="G26" s="22"/>
      <c r="H26" s="22"/>
      <c r="I26" s="22"/>
      <c r="J26" s="22"/>
      <c r="K26" s="22"/>
      <c r="L26" s="22"/>
      <c r="M26" s="22"/>
      <c r="N26" s="22"/>
      <c r="O26" s="22"/>
      <c r="P26" s="22"/>
      <c r="Q26" s="22"/>
      <c r="R26" s="1"/>
      <c r="S26" s="39"/>
      <c r="T26" s="1"/>
      <c r="U26" s="1"/>
      <c r="V26" s="1"/>
      <c r="W26" s="1"/>
      <c r="X26" s="1"/>
      <c r="Y26" s="1"/>
      <c r="Z26" s="1"/>
    </row>
    <row r="27" spans="1:26" ht="15.75" customHeight="1" x14ac:dyDescent="0.2">
      <c r="A27" s="21">
        <f>Kontoplan!B25</f>
        <v>3992</v>
      </c>
      <c r="B27" s="21" t="str">
        <f>Kontoplan!C25</f>
        <v>Støtte fra BI</v>
      </c>
      <c r="C27" s="22"/>
      <c r="D27" s="22"/>
      <c r="E27" s="31">
        <f t="shared" si="0"/>
        <v>0</v>
      </c>
      <c r="F27" s="22"/>
      <c r="G27" s="22"/>
      <c r="H27" s="22"/>
      <c r="I27" s="22"/>
      <c r="J27" s="22"/>
      <c r="K27" s="22"/>
      <c r="L27" s="22"/>
      <c r="M27" s="22"/>
      <c r="N27" s="22"/>
      <c r="O27" s="22"/>
      <c r="P27" s="22"/>
      <c r="Q27" s="22"/>
      <c r="R27" s="1"/>
      <c r="S27" s="39"/>
      <c r="T27" s="1"/>
      <c r="U27" s="1"/>
      <c r="V27" s="1"/>
      <c r="W27" s="1"/>
      <c r="X27" s="1"/>
      <c r="Y27" s="1"/>
      <c r="Z27" s="1"/>
    </row>
    <row r="28" spans="1:26" ht="15.75" customHeight="1" x14ac:dyDescent="0.2">
      <c r="A28" s="21">
        <f>Kontoplan!B26</f>
        <v>3993</v>
      </c>
      <c r="B28" s="21" t="str">
        <f>Kontoplan!C26</f>
        <v>Støtte fra Velferdstinget</v>
      </c>
      <c r="C28" s="22"/>
      <c r="D28" s="22"/>
      <c r="E28" s="31">
        <f t="shared" si="0"/>
        <v>0</v>
      </c>
      <c r="F28" s="22"/>
      <c r="G28" s="22"/>
      <c r="H28" s="22"/>
      <c r="I28" s="22"/>
      <c r="J28" s="22"/>
      <c r="K28" s="22"/>
      <c r="L28" s="22"/>
      <c r="M28" s="22"/>
      <c r="N28" s="22"/>
      <c r="O28" s="22"/>
      <c r="P28" s="22"/>
      <c r="Q28" s="22"/>
      <c r="R28" s="1"/>
      <c r="S28" s="39"/>
      <c r="T28" s="1"/>
      <c r="U28" s="1"/>
      <c r="V28" s="1"/>
      <c r="W28" s="1"/>
      <c r="X28" s="1"/>
      <c r="Y28" s="1"/>
      <c r="Z28" s="1"/>
    </row>
    <row r="29" spans="1:26" ht="15.75" customHeight="1" x14ac:dyDescent="0.2">
      <c r="A29" s="21">
        <f>Kontoplan!B27</f>
        <v>3994</v>
      </c>
      <c r="B29" s="21" t="str">
        <f>Kontoplan!C27</f>
        <v>Støtte fra NSI</v>
      </c>
      <c r="C29" s="22"/>
      <c r="D29" s="22"/>
      <c r="E29" s="31">
        <f t="shared" si="0"/>
        <v>0</v>
      </c>
      <c r="F29" s="22"/>
      <c r="G29" s="22"/>
      <c r="H29" s="22"/>
      <c r="I29" s="22"/>
      <c r="J29" s="22"/>
      <c r="K29" s="22"/>
      <c r="L29" s="22"/>
      <c r="M29" s="22"/>
      <c r="N29" s="22"/>
      <c r="O29" s="22"/>
      <c r="P29" s="22"/>
      <c r="Q29" s="22"/>
      <c r="R29" s="1"/>
      <c r="S29" s="39"/>
      <c r="T29" s="1"/>
      <c r="U29" s="1"/>
      <c r="V29" s="1"/>
      <c r="W29" s="1"/>
      <c r="X29" s="1"/>
      <c r="Y29" s="1"/>
      <c r="Z29" s="1"/>
    </row>
    <row r="30" spans="1:26" ht="15.75" customHeight="1" x14ac:dyDescent="0.2">
      <c r="A30" s="21">
        <f>Kontoplan!B28</f>
        <v>3995</v>
      </c>
      <c r="B30" s="21" t="str">
        <f>Kontoplan!C28</f>
        <v>Annen støtte</v>
      </c>
      <c r="C30" s="22"/>
      <c r="D30" s="22"/>
      <c r="E30" s="31">
        <f t="shared" si="0"/>
        <v>0</v>
      </c>
      <c r="F30" s="22"/>
      <c r="G30" s="22"/>
      <c r="H30" s="22"/>
      <c r="I30" s="22"/>
      <c r="J30" s="22"/>
      <c r="K30" s="22"/>
      <c r="L30" s="22"/>
      <c r="M30" s="22"/>
      <c r="N30" s="22"/>
      <c r="O30" s="22"/>
      <c r="P30" s="22"/>
      <c r="Q30" s="22"/>
      <c r="R30" s="1"/>
      <c r="S30" s="39"/>
      <c r="T30" s="1"/>
      <c r="U30" s="1"/>
      <c r="V30" s="1"/>
      <c r="W30" s="1"/>
      <c r="X30" s="1"/>
      <c r="Y30" s="1"/>
      <c r="Z30" s="1"/>
    </row>
    <row r="31" spans="1:26" ht="15.75" customHeight="1" x14ac:dyDescent="0.2">
      <c r="A31" s="1"/>
      <c r="B31" s="1"/>
      <c r="C31" s="28"/>
      <c r="D31" s="28"/>
      <c r="E31" s="28"/>
      <c r="F31" s="28"/>
      <c r="G31" s="28"/>
      <c r="H31" s="28"/>
      <c r="I31" s="28"/>
      <c r="J31" s="28"/>
      <c r="K31" s="28"/>
      <c r="L31" s="28"/>
      <c r="M31" s="28"/>
      <c r="N31" s="28"/>
      <c r="O31" s="28"/>
      <c r="P31" s="28"/>
      <c r="Q31" s="28"/>
      <c r="R31" s="1"/>
      <c r="S31" s="1"/>
      <c r="T31" s="1"/>
      <c r="U31" s="1"/>
      <c r="V31" s="1"/>
      <c r="W31" s="1"/>
      <c r="X31" s="1"/>
      <c r="Y31" s="1"/>
      <c r="Z31" s="1"/>
    </row>
    <row r="32" spans="1:26" ht="15.75" customHeight="1" x14ac:dyDescent="0.2">
      <c r="A32" s="63" t="s">
        <v>170</v>
      </c>
      <c r="B32" s="61"/>
      <c r="C32" s="30">
        <f t="shared" ref="C32:Q32" si="1">SUM(C13:C31)</f>
        <v>0</v>
      </c>
      <c r="D32" s="30">
        <f t="shared" si="1"/>
        <v>0</v>
      </c>
      <c r="E32" s="31">
        <f t="shared" si="1"/>
        <v>0</v>
      </c>
      <c r="F32" s="30">
        <f t="shared" si="1"/>
        <v>0</v>
      </c>
      <c r="G32" s="30">
        <f t="shared" si="1"/>
        <v>0</v>
      </c>
      <c r="H32" s="30">
        <f t="shared" si="1"/>
        <v>0</v>
      </c>
      <c r="I32" s="30">
        <f t="shared" si="1"/>
        <v>0</v>
      </c>
      <c r="J32" s="30">
        <f t="shared" si="1"/>
        <v>0</v>
      </c>
      <c r="K32" s="30">
        <f t="shared" si="1"/>
        <v>0</v>
      </c>
      <c r="L32" s="30">
        <f t="shared" si="1"/>
        <v>0</v>
      </c>
      <c r="M32" s="30">
        <f t="shared" si="1"/>
        <v>0</v>
      </c>
      <c r="N32" s="30">
        <f t="shared" si="1"/>
        <v>0</v>
      </c>
      <c r="O32" s="30">
        <f t="shared" si="1"/>
        <v>0</v>
      </c>
      <c r="P32" s="30">
        <f t="shared" si="1"/>
        <v>0</v>
      </c>
      <c r="Q32" s="30">
        <f t="shared" si="1"/>
        <v>0</v>
      </c>
      <c r="R32" s="1"/>
      <c r="S32" s="3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5" t="s">
        <v>171</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9" t="s">
        <v>162</v>
      </c>
      <c r="B38" s="19" t="s">
        <v>163</v>
      </c>
      <c r="C38" s="19" t="s">
        <v>164</v>
      </c>
      <c r="D38" s="19" t="s">
        <v>165</v>
      </c>
      <c r="E38" s="20" t="s">
        <v>166</v>
      </c>
      <c r="F38" s="19" t="s">
        <v>177</v>
      </c>
      <c r="G38" s="19" t="s">
        <v>178</v>
      </c>
      <c r="H38" s="19" t="s">
        <v>179</v>
      </c>
      <c r="I38" s="19" t="s">
        <v>180</v>
      </c>
      <c r="J38" s="19" t="s">
        <v>181</v>
      </c>
      <c r="K38" s="19" t="s">
        <v>182</v>
      </c>
      <c r="L38" s="19" t="s">
        <v>183</v>
      </c>
      <c r="M38" s="19" t="s">
        <v>184</v>
      </c>
      <c r="N38" s="19" t="s">
        <v>185</v>
      </c>
      <c r="O38" s="19" t="s">
        <v>186</v>
      </c>
      <c r="P38" s="19" t="s">
        <v>187</v>
      </c>
      <c r="Q38" s="19" t="s">
        <v>188</v>
      </c>
      <c r="R38" s="38"/>
      <c r="S38" s="19" t="s">
        <v>189</v>
      </c>
      <c r="T38" s="1"/>
      <c r="U38" s="1"/>
      <c r="V38" s="1"/>
      <c r="W38" s="1"/>
      <c r="X38" s="1"/>
      <c r="Y38" s="1"/>
      <c r="Z38" s="1"/>
    </row>
    <row r="39" spans="1:26" ht="15.75" customHeight="1" x14ac:dyDescent="0.2">
      <c r="A39" s="21">
        <f>Kontoplan!B29</f>
        <v>5910</v>
      </c>
      <c r="B39" s="21" t="str">
        <f>Kontoplan!C29</f>
        <v>Lunsjkort</v>
      </c>
      <c r="C39" s="22"/>
      <c r="D39" s="22"/>
      <c r="E39" s="31">
        <f t="shared" ref="E39:E70" si="2">SUM(F39:Q39)</f>
        <v>0</v>
      </c>
      <c r="F39" s="22"/>
      <c r="G39" s="22"/>
      <c r="H39" s="22"/>
      <c r="I39" s="22"/>
      <c r="J39" s="22"/>
      <c r="K39" s="22"/>
      <c r="L39" s="22"/>
      <c r="M39" s="22"/>
      <c r="N39" s="22"/>
      <c r="O39" s="22"/>
      <c r="P39" s="22"/>
      <c r="Q39" s="22"/>
      <c r="R39" s="1"/>
      <c r="S39" s="39"/>
      <c r="T39" s="1"/>
      <c r="U39" s="1"/>
      <c r="V39" s="1"/>
      <c r="W39" s="1"/>
      <c r="X39" s="1"/>
      <c r="Y39" s="1"/>
      <c r="Z39" s="1"/>
    </row>
    <row r="40" spans="1:26" ht="15.75" customHeight="1" x14ac:dyDescent="0.2">
      <c r="A40" s="21">
        <f>Kontoplan!B30</f>
        <v>5995</v>
      </c>
      <c r="B40" s="21" t="str">
        <f>Kontoplan!C30</f>
        <v>Styrekostnader</v>
      </c>
      <c r="C40" s="22"/>
      <c r="D40" s="22"/>
      <c r="E40" s="31">
        <f t="shared" si="2"/>
        <v>0</v>
      </c>
      <c r="F40" s="22"/>
      <c r="G40" s="22"/>
      <c r="H40" s="22"/>
      <c r="I40" s="22"/>
      <c r="J40" s="22"/>
      <c r="K40" s="22"/>
      <c r="L40" s="22"/>
      <c r="M40" s="22"/>
      <c r="N40" s="22"/>
      <c r="O40" s="22"/>
      <c r="P40" s="22"/>
      <c r="Q40" s="22"/>
      <c r="R40" s="1"/>
      <c r="S40" s="39"/>
      <c r="T40" s="1"/>
      <c r="U40" s="1"/>
      <c r="V40" s="1"/>
      <c r="W40" s="1"/>
      <c r="X40" s="1"/>
      <c r="Y40" s="1"/>
      <c r="Z40" s="1"/>
    </row>
    <row r="41" spans="1:26" ht="15.75" customHeight="1" x14ac:dyDescent="0.2">
      <c r="A41" s="21">
        <f>Kontoplan!B31</f>
        <v>6480</v>
      </c>
      <c r="B41" s="21" t="str">
        <f>Kontoplan!C31</f>
        <v>Leiekostnad idrett</v>
      </c>
      <c r="C41" s="22"/>
      <c r="D41" s="22"/>
      <c r="E41" s="31">
        <f t="shared" si="2"/>
        <v>0</v>
      </c>
      <c r="F41" s="22"/>
      <c r="G41" s="22"/>
      <c r="H41" s="22"/>
      <c r="I41" s="22"/>
      <c r="J41" s="22"/>
      <c r="K41" s="22"/>
      <c r="L41" s="22"/>
      <c r="M41" s="22"/>
      <c r="N41" s="22"/>
      <c r="O41" s="22"/>
      <c r="P41" s="22"/>
      <c r="Q41" s="22"/>
      <c r="R41" s="1"/>
      <c r="S41" s="39"/>
      <c r="T41" s="1"/>
      <c r="U41" s="1"/>
      <c r="V41" s="1"/>
      <c r="W41" s="1"/>
      <c r="X41" s="1"/>
      <c r="Y41" s="1"/>
      <c r="Z41" s="1"/>
    </row>
    <row r="42" spans="1:26" ht="15.75" customHeight="1" x14ac:dyDescent="0.2">
      <c r="A42" s="21">
        <f>Kontoplan!B32</f>
        <v>6490</v>
      </c>
      <c r="B42" s="21" t="str">
        <f>Kontoplan!C32</f>
        <v>Leiekostnad annen</v>
      </c>
      <c r="C42" s="22"/>
      <c r="D42" s="22"/>
      <c r="E42" s="31">
        <f t="shared" si="2"/>
        <v>0</v>
      </c>
      <c r="F42" s="22"/>
      <c r="G42" s="22"/>
      <c r="H42" s="22"/>
      <c r="I42" s="22"/>
      <c r="J42" s="22"/>
      <c r="K42" s="22"/>
      <c r="L42" s="22"/>
      <c r="M42" s="22"/>
      <c r="N42" s="22"/>
      <c r="O42" s="22"/>
      <c r="P42" s="22"/>
      <c r="Q42" s="22"/>
      <c r="R42" s="1"/>
      <c r="S42" s="39"/>
      <c r="T42" s="1"/>
      <c r="U42" s="1"/>
      <c r="V42" s="1"/>
      <c r="W42" s="1"/>
      <c r="X42" s="1"/>
      <c r="Y42" s="1"/>
      <c r="Z42" s="1"/>
    </row>
    <row r="43" spans="1:26" ht="15.75" customHeight="1" x14ac:dyDescent="0.2">
      <c r="A43" s="21">
        <f>Kontoplan!B33</f>
        <v>6540</v>
      </c>
      <c r="B43" s="21" t="str">
        <f>Kontoplan!C33</f>
        <v>Idrettsutstyr</v>
      </c>
      <c r="C43" s="22"/>
      <c r="D43" s="22"/>
      <c r="E43" s="31">
        <f t="shared" si="2"/>
        <v>0</v>
      </c>
      <c r="F43" s="22"/>
      <c r="G43" s="22"/>
      <c r="H43" s="22"/>
      <c r="I43" s="22"/>
      <c r="J43" s="22"/>
      <c r="K43" s="22"/>
      <c r="L43" s="22"/>
      <c r="M43" s="22"/>
      <c r="N43" s="22"/>
      <c r="O43" s="22"/>
      <c r="P43" s="22"/>
      <c r="Q43" s="22"/>
      <c r="R43" s="1"/>
      <c r="S43" s="39"/>
      <c r="T43" s="1"/>
      <c r="U43" s="1"/>
      <c r="V43" s="1"/>
      <c r="W43" s="1"/>
      <c r="X43" s="1"/>
      <c r="Y43" s="1"/>
      <c r="Z43" s="1"/>
    </row>
    <row r="44" spans="1:26" ht="15.75" customHeight="1" x14ac:dyDescent="0.2">
      <c r="A44" s="21">
        <f>Kontoplan!B34</f>
        <v>6550</v>
      </c>
      <c r="B44" s="21" t="str">
        <f>Kontoplan!C34</f>
        <v>Driftsmateriale</v>
      </c>
      <c r="C44" s="22"/>
      <c r="D44" s="22"/>
      <c r="E44" s="31">
        <f t="shared" si="2"/>
        <v>0</v>
      </c>
      <c r="F44" s="22"/>
      <c r="G44" s="22"/>
      <c r="H44" s="22"/>
      <c r="I44" s="22"/>
      <c r="J44" s="22"/>
      <c r="K44" s="22"/>
      <c r="L44" s="22"/>
      <c r="M44" s="22"/>
      <c r="N44" s="22"/>
      <c r="O44" s="22"/>
      <c r="P44" s="22"/>
      <c r="Q44" s="22"/>
      <c r="R44" s="1"/>
      <c r="S44" s="39"/>
      <c r="T44" s="1"/>
      <c r="U44" s="1"/>
      <c r="V44" s="1"/>
      <c r="W44" s="1"/>
      <c r="X44" s="1"/>
      <c r="Y44" s="1"/>
      <c r="Z44" s="1"/>
    </row>
    <row r="45" spans="1:26" ht="15.75" customHeight="1" x14ac:dyDescent="0.2">
      <c r="A45" s="21">
        <f>Kontoplan!B35</f>
        <v>6555</v>
      </c>
      <c r="B45" s="21" t="str">
        <f>Kontoplan!C35</f>
        <v>Andre driftskostnader</v>
      </c>
      <c r="C45" s="22"/>
      <c r="D45" s="22"/>
      <c r="E45" s="31">
        <f t="shared" si="2"/>
        <v>0</v>
      </c>
      <c r="F45" s="22"/>
      <c r="G45" s="22"/>
      <c r="H45" s="22"/>
      <c r="I45" s="22"/>
      <c r="J45" s="22"/>
      <c r="K45" s="22"/>
      <c r="L45" s="22"/>
      <c r="M45" s="22"/>
      <c r="N45" s="22"/>
      <c r="O45" s="22"/>
      <c r="P45" s="22"/>
      <c r="Q45" s="22"/>
      <c r="R45" s="1"/>
      <c r="S45" s="39"/>
      <c r="T45" s="1"/>
      <c r="U45" s="1"/>
      <c r="V45" s="1"/>
      <c r="W45" s="1"/>
      <c r="X45" s="1"/>
      <c r="Y45" s="1"/>
      <c r="Z45" s="1"/>
    </row>
    <row r="46" spans="1:26" ht="15.75" customHeight="1" x14ac:dyDescent="0.2">
      <c r="A46" s="21">
        <f>Kontoplan!B36</f>
        <v>6571</v>
      </c>
      <c r="B46" s="21" t="str">
        <f>Kontoplan!C36</f>
        <v>Drakter</v>
      </c>
      <c r="C46" s="22"/>
      <c r="D46" s="22"/>
      <c r="E46" s="31">
        <f t="shared" si="2"/>
        <v>0</v>
      </c>
      <c r="F46" s="22"/>
      <c r="G46" s="22"/>
      <c r="H46" s="22"/>
      <c r="I46" s="22"/>
      <c r="J46" s="22"/>
      <c r="K46" s="22"/>
      <c r="L46" s="22"/>
      <c r="M46" s="22"/>
      <c r="N46" s="22"/>
      <c r="O46" s="22"/>
      <c r="P46" s="22"/>
      <c r="Q46" s="22"/>
      <c r="R46" s="1"/>
      <c r="S46" s="39"/>
      <c r="T46" s="1"/>
      <c r="U46" s="1"/>
      <c r="V46" s="1"/>
      <c r="W46" s="1"/>
      <c r="X46" s="1"/>
      <c r="Y46" s="1"/>
      <c r="Z46" s="1"/>
    </row>
    <row r="47" spans="1:26" ht="15.75" customHeight="1" x14ac:dyDescent="0.2">
      <c r="A47" s="21">
        <f>Kontoplan!B37</f>
        <v>6572</v>
      </c>
      <c r="B47" s="21" t="str">
        <f>Kontoplan!C37</f>
        <v>Annet klær</v>
      </c>
      <c r="C47" s="22"/>
      <c r="D47" s="22"/>
      <c r="E47" s="31">
        <f t="shared" si="2"/>
        <v>0</v>
      </c>
      <c r="F47" s="22"/>
      <c r="G47" s="22"/>
      <c r="H47" s="22"/>
      <c r="I47" s="22"/>
      <c r="J47" s="22"/>
      <c r="K47" s="22"/>
      <c r="L47" s="22"/>
      <c r="M47" s="22"/>
      <c r="N47" s="22"/>
      <c r="O47" s="22"/>
      <c r="P47" s="22"/>
      <c r="Q47" s="22"/>
      <c r="R47" s="1"/>
      <c r="S47" s="39"/>
      <c r="T47" s="1"/>
      <c r="U47" s="1"/>
      <c r="V47" s="1"/>
      <c r="W47" s="1"/>
      <c r="X47" s="1"/>
      <c r="Y47" s="1"/>
      <c r="Z47" s="1"/>
    </row>
    <row r="48" spans="1:26" ht="15.75" customHeight="1" x14ac:dyDescent="0.2">
      <c r="A48" s="21">
        <f>Kontoplan!B38</f>
        <v>6620</v>
      </c>
      <c r="B48" s="21" t="str">
        <f>Kontoplan!C38</f>
        <v>Reparasjon og vedlikehold</v>
      </c>
      <c r="C48" s="22"/>
      <c r="D48" s="22"/>
      <c r="E48" s="31">
        <f t="shared" si="2"/>
        <v>0</v>
      </c>
      <c r="F48" s="22"/>
      <c r="G48" s="22"/>
      <c r="H48" s="22"/>
      <c r="I48" s="22"/>
      <c r="J48" s="22"/>
      <c r="K48" s="22"/>
      <c r="L48" s="22"/>
      <c r="M48" s="22"/>
      <c r="N48" s="22"/>
      <c r="O48" s="22"/>
      <c r="P48" s="22"/>
      <c r="Q48" s="22"/>
      <c r="R48" s="1"/>
      <c r="S48" s="39"/>
      <c r="T48" s="1"/>
      <c r="U48" s="1"/>
      <c r="V48" s="1"/>
      <c r="W48" s="1"/>
      <c r="X48" s="1"/>
      <c r="Y48" s="1"/>
      <c r="Z48" s="1"/>
    </row>
    <row r="49" spans="1:26" ht="15.75" customHeight="1" x14ac:dyDescent="0.2">
      <c r="A49" s="21">
        <f>Kontoplan!B39</f>
        <v>6705</v>
      </c>
      <c r="B49" s="21" t="str">
        <f>Kontoplan!C39</f>
        <v>Regnskapshonorar</v>
      </c>
      <c r="C49" s="22"/>
      <c r="D49" s="22"/>
      <c r="E49" s="31">
        <f t="shared" si="2"/>
        <v>0</v>
      </c>
      <c r="F49" s="22"/>
      <c r="G49" s="22"/>
      <c r="H49" s="22"/>
      <c r="I49" s="22"/>
      <c r="J49" s="22"/>
      <c r="K49" s="22"/>
      <c r="L49" s="22"/>
      <c r="M49" s="22"/>
      <c r="N49" s="22"/>
      <c r="O49" s="22"/>
      <c r="P49" s="22"/>
      <c r="Q49" s="22"/>
      <c r="R49" s="1"/>
      <c r="S49" s="39"/>
      <c r="T49" s="1"/>
      <c r="U49" s="1"/>
      <c r="V49" s="1"/>
      <c r="W49" s="1"/>
      <c r="X49" s="1"/>
      <c r="Y49" s="1"/>
      <c r="Z49" s="1"/>
    </row>
    <row r="50" spans="1:26" ht="15.75" customHeight="1" x14ac:dyDescent="0.2">
      <c r="A50" s="21">
        <f>Kontoplan!B40</f>
        <v>6710</v>
      </c>
      <c r="B50" s="21" t="str">
        <f>Kontoplan!C40</f>
        <v>Dommerhonorar</v>
      </c>
      <c r="C50" s="22"/>
      <c r="D50" s="22"/>
      <c r="E50" s="31">
        <f t="shared" si="2"/>
        <v>0</v>
      </c>
      <c r="F50" s="22"/>
      <c r="G50" s="22"/>
      <c r="H50" s="22"/>
      <c r="I50" s="22"/>
      <c r="J50" s="22"/>
      <c r="K50" s="22"/>
      <c r="L50" s="22"/>
      <c r="M50" s="22"/>
      <c r="N50" s="22"/>
      <c r="O50" s="22"/>
      <c r="P50" s="22"/>
      <c r="Q50" s="22"/>
      <c r="R50" s="1"/>
      <c r="S50" s="39"/>
      <c r="T50" s="1"/>
      <c r="U50" s="1"/>
      <c r="V50" s="1"/>
      <c r="W50" s="1"/>
      <c r="X50" s="1"/>
      <c r="Y50" s="1"/>
      <c r="Z50" s="1"/>
    </row>
    <row r="51" spans="1:26" ht="15.75" customHeight="1" x14ac:dyDescent="0.2">
      <c r="A51" s="21">
        <f>Kontoplan!B41</f>
        <v>6711</v>
      </c>
      <c r="B51" s="21" t="str">
        <f>Kontoplan!C41</f>
        <v>Trenerhonorar</v>
      </c>
      <c r="C51" s="22"/>
      <c r="D51" s="22"/>
      <c r="E51" s="31">
        <f t="shared" si="2"/>
        <v>0</v>
      </c>
      <c r="F51" s="22"/>
      <c r="G51" s="22"/>
      <c r="H51" s="22"/>
      <c r="I51" s="22"/>
      <c r="J51" s="22"/>
      <c r="K51" s="22"/>
      <c r="L51" s="22"/>
      <c r="M51" s="22"/>
      <c r="N51" s="22"/>
      <c r="O51" s="22"/>
      <c r="P51" s="22"/>
      <c r="Q51" s="22"/>
      <c r="R51" s="1"/>
      <c r="S51" s="39"/>
      <c r="T51" s="1"/>
      <c r="U51" s="1"/>
      <c r="V51" s="1"/>
      <c r="W51" s="1"/>
      <c r="X51" s="1"/>
      <c r="Y51" s="1"/>
      <c r="Z51" s="1"/>
    </row>
    <row r="52" spans="1:26" ht="15.75" customHeight="1" x14ac:dyDescent="0.2">
      <c r="A52" s="21">
        <f>Kontoplan!B42</f>
        <v>6800</v>
      </c>
      <c r="B52" s="21" t="str">
        <f>Kontoplan!C42</f>
        <v>Kontorrekvisita</v>
      </c>
      <c r="C52" s="22"/>
      <c r="D52" s="22"/>
      <c r="E52" s="31">
        <f t="shared" si="2"/>
        <v>0</v>
      </c>
      <c r="F52" s="22"/>
      <c r="G52" s="22"/>
      <c r="H52" s="22"/>
      <c r="I52" s="22"/>
      <c r="J52" s="22"/>
      <c r="K52" s="22"/>
      <c r="L52" s="22"/>
      <c r="M52" s="22"/>
      <c r="N52" s="22"/>
      <c r="O52" s="22"/>
      <c r="P52" s="22"/>
      <c r="Q52" s="22"/>
      <c r="R52" s="1"/>
      <c r="S52" s="39"/>
      <c r="T52" s="1"/>
      <c r="U52" s="1"/>
      <c r="V52" s="1"/>
      <c r="W52" s="1"/>
      <c r="X52" s="1"/>
      <c r="Y52" s="1"/>
      <c r="Z52" s="1"/>
    </row>
    <row r="53" spans="1:26" ht="15.75" customHeight="1" x14ac:dyDescent="0.2">
      <c r="A53" s="21">
        <f>Kontoplan!B43</f>
        <v>6810</v>
      </c>
      <c r="B53" s="21" t="str">
        <f>Kontoplan!C43</f>
        <v>Datakostnad</v>
      </c>
      <c r="C53" s="22"/>
      <c r="D53" s="22"/>
      <c r="E53" s="31">
        <f t="shared" si="2"/>
        <v>0</v>
      </c>
      <c r="F53" s="22"/>
      <c r="G53" s="22"/>
      <c r="H53" s="22"/>
      <c r="I53" s="22"/>
      <c r="J53" s="22"/>
      <c r="K53" s="22"/>
      <c r="L53" s="22"/>
      <c r="M53" s="22"/>
      <c r="N53" s="22"/>
      <c r="O53" s="22"/>
      <c r="P53" s="22"/>
      <c r="Q53" s="22"/>
      <c r="R53" s="1"/>
      <c r="S53" s="39"/>
      <c r="T53" s="1"/>
      <c r="U53" s="1"/>
      <c r="V53" s="1"/>
      <c r="W53" s="1"/>
      <c r="X53" s="1"/>
      <c r="Y53" s="1"/>
      <c r="Z53" s="1"/>
    </row>
    <row r="54" spans="1:26" ht="15.75" customHeight="1" x14ac:dyDescent="0.2">
      <c r="A54" s="21">
        <f>Kontoplan!B44</f>
        <v>6860</v>
      </c>
      <c r="B54" s="21" t="str">
        <f>Kontoplan!C44</f>
        <v>Møte, kurs, oppdatering o.l</v>
      </c>
      <c r="C54" s="22"/>
      <c r="D54" s="22"/>
      <c r="E54" s="31">
        <f t="shared" si="2"/>
        <v>0</v>
      </c>
      <c r="F54" s="22"/>
      <c r="G54" s="22"/>
      <c r="H54" s="22"/>
      <c r="I54" s="22"/>
      <c r="J54" s="22"/>
      <c r="K54" s="22"/>
      <c r="L54" s="22"/>
      <c r="M54" s="22"/>
      <c r="N54" s="22"/>
      <c r="O54" s="22"/>
      <c r="P54" s="22"/>
      <c r="Q54" s="22"/>
      <c r="R54" s="1"/>
      <c r="S54" s="39"/>
      <c r="T54" s="1"/>
      <c r="U54" s="1"/>
      <c r="V54" s="1"/>
      <c r="W54" s="1"/>
      <c r="X54" s="1"/>
      <c r="Y54" s="1"/>
      <c r="Z54" s="1"/>
    </row>
    <row r="55" spans="1:26" ht="15.75" customHeight="1" x14ac:dyDescent="0.2">
      <c r="A55" s="21">
        <f>Kontoplan!B45</f>
        <v>6900</v>
      </c>
      <c r="B55" s="21" t="str">
        <f>Kontoplan!C45</f>
        <v>Mobil</v>
      </c>
      <c r="C55" s="22"/>
      <c r="D55" s="22"/>
      <c r="E55" s="31">
        <f t="shared" si="2"/>
        <v>0</v>
      </c>
      <c r="F55" s="22"/>
      <c r="G55" s="22"/>
      <c r="H55" s="22"/>
      <c r="I55" s="22"/>
      <c r="J55" s="22"/>
      <c r="K55" s="22"/>
      <c r="L55" s="22"/>
      <c r="M55" s="22"/>
      <c r="N55" s="22"/>
      <c r="O55" s="22"/>
      <c r="P55" s="22"/>
      <c r="Q55" s="22"/>
      <c r="R55" s="1"/>
      <c r="S55" s="39"/>
      <c r="T55" s="1"/>
      <c r="U55" s="1"/>
      <c r="V55" s="1"/>
      <c r="W55" s="1"/>
      <c r="X55" s="1"/>
      <c r="Y55" s="1"/>
      <c r="Z55" s="1"/>
    </row>
    <row r="56" spans="1:26" ht="15.75" customHeight="1" x14ac:dyDescent="0.2">
      <c r="A56" s="21">
        <f>Kontoplan!B46</f>
        <v>7140</v>
      </c>
      <c r="B56" s="21" t="str">
        <f>Kontoplan!C46</f>
        <v>Reisekostnad idrett</v>
      </c>
      <c r="C56" s="22"/>
      <c r="D56" s="22"/>
      <c r="E56" s="31">
        <f t="shared" si="2"/>
        <v>0</v>
      </c>
      <c r="F56" s="22"/>
      <c r="G56" s="22"/>
      <c r="H56" s="22"/>
      <c r="I56" s="22"/>
      <c r="J56" s="22"/>
      <c r="K56" s="22"/>
      <c r="L56" s="22"/>
      <c r="M56" s="22"/>
      <c r="N56" s="22"/>
      <c r="O56" s="22"/>
      <c r="P56" s="22"/>
      <c r="Q56" s="22"/>
      <c r="R56" s="1"/>
      <c r="S56" s="39"/>
      <c r="T56" s="1"/>
      <c r="U56" s="1"/>
      <c r="V56" s="1"/>
      <c r="W56" s="1"/>
      <c r="X56" s="1"/>
      <c r="Y56" s="1"/>
      <c r="Z56" s="1"/>
    </row>
    <row r="57" spans="1:26" ht="15.75" customHeight="1" x14ac:dyDescent="0.2">
      <c r="A57" s="21">
        <f>Kontoplan!B47</f>
        <v>7141</v>
      </c>
      <c r="B57" s="21" t="str">
        <f>Kontoplan!C47</f>
        <v>Reisekostnad annet</v>
      </c>
      <c r="C57" s="22"/>
      <c r="D57" s="22"/>
      <c r="E57" s="31">
        <f t="shared" si="2"/>
        <v>0</v>
      </c>
      <c r="F57" s="22"/>
      <c r="G57" s="22"/>
      <c r="H57" s="22"/>
      <c r="I57" s="22"/>
      <c r="J57" s="22"/>
      <c r="K57" s="22"/>
      <c r="L57" s="22"/>
      <c r="M57" s="22"/>
      <c r="N57" s="22"/>
      <c r="O57" s="22"/>
      <c r="P57" s="22"/>
      <c r="Q57" s="22"/>
      <c r="R57" s="1"/>
      <c r="S57" s="39"/>
      <c r="T57" s="1"/>
      <c r="U57" s="1"/>
      <c r="V57" s="1"/>
      <c r="W57" s="1"/>
      <c r="X57" s="1"/>
      <c r="Y57" s="1"/>
      <c r="Z57" s="1"/>
    </row>
    <row r="58" spans="1:26" ht="15.75" customHeight="1" x14ac:dyDescent="0.2">
      <c r="A58" s="21">
        <f>Kontoplan!B48</f>
        <v>7310</v>
      </c>
      <c r="B58" s="21" t="str">
        <f>Kontoplan!C48</f>
        <v>Arrangement, idrett</v>
      </c>
      <c r="C58" s="22"/>
      <c r="D58" s="22"/>
      <c r="E58" s="31">
        <f t="shared" si="2"/>
        <v>0</v>
      </c>
      <c r="F58" s="22"/>
      <c r="G58" s="22"/>
      <c r="H58" s="22"/>
      <c r="I58" s="22"/>
      <c r="J58" s="22"/>
      <c r="K58" s="22"/>
      <c r="L58" s="22"/>
      <c r="M58" s="22"/>
      <c r="N58" s="22"/>
      <c r="O58" s="22"/>
      <c r="P58" s="22"/>
      <c r="Q58" s="22"/>
      <c r="R58" s="1"/>
      <c r="S58" s="39"/>
      <c r="T58" s="1"/>
      <c r="U58" s="1"/>
      <c r="V58" s="1"/>
      <c r="W58" s="1"/>
      <c r="X58" s="1"/>
      <c r="Y58" s="1"/>
      <c r="Z58" s="1"/>
    </row>
    <row r="59" spans="1:26" ht="15.75" customHeight="1" x14ac:dyDescent="0.2">
      <c r="A59" s="21">
        <f>Kontoplan!B49</f>
        <v>7315</v>
      </c>
      <c r="B59" s="21" t="str">
        <f>Kontoplan!C49</f>
        <v>Arrangement, ikke idrett</v>
      </c>
      <c r="C59" s="22"/>
      <c r="D59" s="22"/>
      <c r="E59" s="31">
        <f t="shared" si="2"/>
        <v>0</v>
      </c>
      <c r="F59" s="22"/>
      <c r="G59" s="22"/>
      <c r="H59" s="22"/>
      <c r="I59" s="22"/>
      <c r="J59" s="22"/>
      <c r="K59" s="22"/>
      <c r="L59" s="22"/>
      <c r="M59" s="22"/>
      <c r="N59" s="22"/>
      <c r="O59" s="22"/>
      <c r="P59" s="22"/>
      <c r="Q59" s="22"/>
      <c r="R59" s="1"/>
      <c r="S59" s="39"/>
      <c r="T59" s="1"/>
      <c r="U59" s="1"/>
      <c r="V59" s="1"/>
      <c r="W59" s="1"/>
      <c r="X59" s="1"/>
      <c r="Y59" s="1"/>
      <c r="Z59" s="1"/>
    </row>
    <row r="60" spans="1:26" ht="15.75" customHeight="1" x14ac:dyDescent="0.2">
      <c r="A60" s="21">
        <f>Kontoplan!B50</f>
        <v>7320</v>
      </c>
      <c r="B60" s="21" t="str">
        <f>Kontoplan!C50</f>
        <v>Markedsføring</v>
      </c>
      <c r="C60" s="22"/>
      <c r="D60" s="22"/>
      <c r="E60" s="31">
        <f t="shared" si="2"/>
        <v>0</v>
      </c>
      <c r="F60" s="22"/>
      <c r="G60" s="22"/>
      <c r="H60" s="22"/>
      <c r="I60" s="22"/>
      <c r="J60" s="22"/>
      <c r="K60" s="22"/>
      <c r="L60" s="22"/>
      <c r="M60" s="22"/>
      <c r="N60" s="22"/>
      <c r="O60" s="22"/>
      <c r="P60" s="22"/>
      <c r="Q60" s="22"/>
      <c r="R60" s="1"/>
      <c r="S60" s="39"/>
      <c r="T60" s="1"/>
      <c r="U60" s="1"/>
      <c r="V60" s="1"/>
      <c r="W60" s="1"/>
      <c r="X60" s="1"/>
      <c r="Y60" s="1"/>
      <c r="Z60" s="1"/>
    </row>
    <row r="61" spans="1:26" ht="15.75" customHeight="1" x14ac:dyDescent="0.2">
      <c r="A61" s="21">
        <f>Kontoplan!B51</f>
        <v>7350</v>
      </c>
      <c r="B61" s="21" t="str">
        <f>Kontoplan!C51</f>
        <v>Representasjon</v>
      </c>
      <c r="C61" s="22"/>
      <c r="D61" s="22"/>
      <c r="E61" s="31">
        <f t="shared" si="2"/>
        <v>0</v>
      </c>
      <c r="F61" s="22"/>
      <c r="G61" s="22"/>
      <c r="H61" s="22"/>
      <c r="I61" s="22"/>
      <c r="J61" s="22"/>
      <c r="K61" s="22"/>
      <c r="L61" s="22"/>
      <c r="M61" s="22"/>
      <c r="N61" s="22"/>
      <c r="O61" s="22"/>
      <c r="P61" s="22"/>
      <c r="Q61" s="22"/>
      <c r="R61" s="1"/>
      <c r="S61" s="39"/>
      <c r="T61" s="1"/>
      <c r="U61" s="1"/>
      <c r="V61" s="1"/>
      <c r="W61" s="1"/>
      <c r="X61" s="1"/>
      <c r="Y61" s="1"/>
      <c r="Z61" s="1"/>
    </row>
    <row r="62" spans="1:26" ht="15.75" customHeight="1" x14ac:dyDescent="0.2">
      <c r="A62" s="21">
        <f>Kontoplan!B52</f>
        <v>7401</v>
      </c>
      <c r="B62" s="21" t="str">
        <f>Kontoplan!C52</f>
        <v>Bot</v>
      </c>
      <c r="C62" s="22"/>
      <c r="D62" s="22"/>
      <c r="E62" s="31">
        <f t="shared" si="2"/>
        <v>0</v>
      </c>
      <c r="F62" s="22"/>
      <c r="G62" s="22"/>
      <c r="H62" s="22"/>
      <c r="I62" s="22"/>
      <c r="J62" s="22"/>
      <c r="K62" s="22"/>
      <c r="L62" s="22"/>
      <c r="M62" s="22"/>
      <c r="N62" s="22"/>
      <c r="O62" s="22"/>
      <c r="P62" s="22"/>
      <c r="Q62" s="22"/>
      <c r="R62" s="1"/>
      <c r="S62" s="39"/>
      <c r="T62" s="1"/>
      <c r="U62" s="1"/>
      <c r="V62" s="1"/>
      <c r="W62" s="1"/>
      <c r="X62" s="1"/>
      <c r="Y62" s="1"/>
      <c r="Z62" s="1"/>
    </row>
    <row r="63" spans="1:26" ht="15.75" customHeight="1" x14ac:dyDescent="0.2">
      <c r="A63" s="21">
        <f>Kontoplan!B53</f>
        <v>7410</v>
      </c>
      <c r="B63" s="21" t="str">
        <f>Kontoplan!C53</f>
        <v>Kontingent</v>
      </c>
      <c r="C63" s="22"/>
      <c r="D63" s="22"/>
      <c r="E63" s="31">
        <f t="shared" si="2"/>
        <v>0</v>
      </c>
      <c r="F63" s="22"/>
      <c r="G63" s="22"/>
      <c r="H63" s="22"/>
      <c r="I63" s="22"/>
      <c r="J63" s="22"/>
      <c r="K63" s="22"/>
      <c r="L63" s="22"/>
      <c r="M63" s="22"/>
      <c r="N63" s="22"/>
      <c r="O63" s="22"/>
      <c r="P63" s="22"/>
      <c r="Q63" s="22"/>
      <c r="R63" s="1"/>
      <c r="S63" s="39"/>
      <c r="T63" s="1"/>
      <c r="U63" s="1"/>
      <c r="V63" s="1"/>
      <c r="W63" s="1"/>
      <c r="X63" s="1"/>
      <c r="Y63" s="1"/>
      <c r="Z63" s="1"/>
    </row>
    <row r="64" spans="1:26" ht="15.75" customHeight="1" x14ac:dyDescent="0.2">
      <c r="A64" s="21">
        <f>Kontoplan!B54</f>
        <v>7430</v>
      </c>
      <c r="B64" s="21" t="str">
        <f>Kontoplan!C54</f>
        <v>Gave</v>
      </c>
      <c r="C64" s="22"/>
      <c r="D64" s="22"/>
      <c r="E64" s="31">
        <f t="shared" si="2"/>
        <v>0</v>
      </c>
      <c r="F64" s="22"/>
      <c r="G64" s="22"/>
      <c r="H64" s="22"/>
      <c r="I64" s="22"/>
      <c r="J64" s="22"/>
      <c r="K64" s="22"/>
      <c r="L64" s="22"/>
      <c r="M64" s="22"/>
      <c r="N64" s="22"/>
      <c r="O64" s="22"/>
      <c r="P64" s="22"/>
      <c r="Q64" s="22"/>
      <c r="R64" s="1"/>
      <c r="S64" s="39"/>
      <c r="T64" s="1"/>
      <c r="U64" s="1"/>
      <c r="V64" s="1"/>
      <c r="W64" s="1"/>
      <c r="X64" s="1"/>
      <c r="Y64" s="1"/>
      <c r="Z64" s="1"/>
    </row>
    <row r="65" spans="1:26" ht="15.75" customHeight="1" x14ac:dyDescent="0.2">
      <c r="A65" s="21">
        <f>Kontoplan!B55</f>
        <v>7500</v>
      </c>
      <c r="B65" s="21" t="str">
        <f>Kontoplan!C55</f>
        <v>Forsikringspremie</v>
      </c>
      <c r="C65" s="22"/>
      <c r="D65" s="22"/>
      <c r="E65" s="31">
        <f t="shared" si="2"/>
        <v>0</v>
      </c>
      <c r="F65" s="22"/>
      <c r="G65" s="22"/>
      <c r="H65" s="22"/>
      <c r="I65" s="22"/>
      <c r="J65" s="22"/>
      <c r="K65" s="22"/>
      <c r="L65" s="22"/>
      <c r="M65" s="22"/>
      <c r="N65" s="22"/>
      <c r="O65" s="22"/>
      <c r="P65" s="22"/>
      <c r="Q65" s="22"/>
      <c r="R65" s="1"/>
      <c r="S65" s="39"/>
      <c r="T65" s="1"/>
      <c r="U65" s="1"/>
      <c r="V65" s="1"/>
      <c r="W65" s="1"/>
      <c r="X65" s="1"/>
      <c r="Y65" s="1"/>
      <c r="Z65" s="1"/>
    </row>
    <row r="66" spans="1:26" ht="15.75" customHeight="1" x14ac:dyDescent="0.2">
      <c r="A66" s="21">
        <f>Kontoplan!B56</f>
        <v>7770</v>
      </c>
      <c r="B66" s="21" t="str">
        <f>Kontoplan!C56</f>
        <v>Bank og kortgebyr</v>
      </c>
      <c r="C66" s="22"/>
      <c r="D66" s="22"/>
      <c r="E66" s="31">
        <f t="shared" si="2"/>
        <v>0</v>
      </c>
      <c r="F66" s="22"/>
      <c r="G66" s="22"/>
      <c r="H66" s="22"/>
      <c r="I66" s="22"/>
      <c r="J66" s="22"/>
      <c r="K66" s="22"/>
      <c r="L66" s="22"/>
      <c r="M66" s="22"/>
      <c r="N66" s="22"/>
      <c r="O66" s="22"/>
      <c r="P66" s="22"/>
      <c r="Q66" s="22"/>
      <c r="R66" s="1"/>
      <c r="S66" s="39"/>
      <c r="T66" s="1"/>
      <c r="U66" s="1"/>
      <c r="V66" s="1"/>
      <c r="W66" s="1"/>
      <c r="X66" s="1"/>
      <c r="Y66" s="1"/>
      <c r="Z66" s="1"/>
    </row>
    <row r="67" spans="1:26" ht="15.75" customHeight="1" x14ac:dyDescent="0.2">
      <c r="A67" s="21">
        <f>Kontoplan!B57</f>
        <v>7791</v>
      </c>
      <c r="B67" s="21" t="str">
        <f>Kontoplan!C57</f>
        <v>Internstøtte grupper</v>
      </c>
      <c r="C67" s="22"/>
      <c r="D67" s="22"/>
      <c r="E67" s="31">
        <f t="shared" si="2"/>
        <v>0</v>
      </c>
      <c r="F67" s="22"/>
      <c r="G67" s="22"/>
      <c r="H67" s="22"/>
      <c r="I67" s="22"/>
      <c r="J67" s="22"/>
      <c r="K67" s="22"/>
      <c r="L67" s="22"/>
      <c r="M67" s="22"/>
      <c r="N67" s="22"/>
      <c r="O67" s="22"/>
      <c r="P67" s="22"/>
      <c r="Q67" s="22"/>
      <c r="R67" s="1"/>
      <c r="S67" s="39"/>
      <c r="T67" s="1"/>
      <c r="U67" s="1"/>
      <c r="V67" s="1"/>
      <c r="W67" s="1"/>
      <c r="X67" s="1"/>
      <c r="Y67" s="1"/>
      <c r="Z67" s="1"/>
    </row>
    <row r="68" spans="1:26" ht="15.75" customHeight="1" x14ac:dyDescent="0.2">
      <c r="A68" s="21">
        <f>Kontoplan!B58</f>
        <v>8050</v>
      </c>
      <c r="B68" s="21" t="str">
        <f>Kontoplan!C58</f>
        <v>Annen renteinntekt</v>
      </c>
      <c r="C68" s="22"/>
      <c r="D68" s="22"/>
      <c r="E68" s="31">
        <f t="shared" si="2"/>
        <v>0</v>
      </c>
      <c r="F68" s="22"/>
      <c r="G68" s="22"/>
      <c r="H68" s="22"/>
      <c r="I68" s="22"/>
      <c r="J68" s="22"/>
      <c r="K68" s="22"/>
      <c r="L68" s="22"/>
      <c r="M68" s="22"/>
      <c r="N68" s="22"/>
      <c r="O68" s="22"/>
      <c r="P68" s="22"/>
      <c r="Q68" s="22"/>
      <c r="R68" s="1"/>
      <c r="S68" s="39"/>
      <c r="T68" s="1"/>
      <c r="U68" s="1"/>
      <c r="V68" s="1"/>
      <c r="W68" s="1"/>
      <c r="X68" s="1"/>
      <c r="Y68" s="1"/>
      <c r="Z68" s="1"/>
    </row>
    <row r="69" spans="1:26" ht="15.75" customHeight="1" x14ac:dyDescent="0.2">
      <c r="A69" s="21">
        <f>Kontoplan!B59</f>
        <v>8150</v>
      </c>
      <c r="B69" s="21" t="str">
        <f>Kontoplan!C59</f>
        <v>Annen rentekostnad</v>
      </c>
      <c r="C69" s="22"/>
      <c r="D69" s="22"/>
      <c r="E69" s="31">
        <f t="shared" si="2"/>
        <v>0</v>
      </c>
      <c r="F69" s="22"/>
      <c r="G69" s="22"/>
      <c r="H69" s="22"/>
      <c r="I69" s="22"/>
      <c r="J69" s="22"/>
      <c r="K69" s="22"/>
      <c r="L69" s="22"/>
      <c r="M69" s="22"/>
      <c r="N69" s="22"/>
      <c r="O69" s="22"/>
      <c r="P69" s="22"/>
      <c r="Q69" s="22"/>
      <c r="R69" s="1"/>
      <c r="S69" s="39"/>
      <c r="T69" s="1"/>
      <c r="U69" s="1"/>
      <c r="V69" s="1"/>
      <c r="W69" s="1"/>
      <c r="X69" s="1"/>
      <c r="Y69" s="1"/>
      <c r="Z69" s="1"/>
    </row>
    <row r="70" spans="1:26" ht="15.75" customHeight="1" x14ac:dyDescent="0.2">
      <c r="A70" s="21">
        <f>Kontoplan!B60</f>
        <v>8170</v>
      </c>
      <c r="B70" s="21" t="str">
        <f>Kontoplan!C60</f>
        <v>Annen finanskostnad</v>
      </c>
      <c r="C70" s="22"/>
      <c r="D70" s="22"/>
      <c r="E70" s="31">
        <f t="shared" si="2"/>
        <v>0</v>
      </c>
      <c r="F70" s="22"/>
      <c r="G70" s="22"/>
      <c r="H70" s="22"/>
      <c r="I70" s="22"/>
      <c r="J70" s="22"/>
      <c r="K70" s="22"/>
      <c r="L70" s="22"/>
      <c r="M70" s="22"/>
      <c r="N70" s="22"/>
      <c r="O70" s="22"/>
      <c r="P70" s="22"/>
      <c r="Q70" s="22"/>
      <c r="R70" s="1"/>
      <c r="S70" s="39"/>
      <c r="T70" s="1"/>
      <c r="U70" s="1"/>
      <c r="V70" s="1"/>
      <c r="W70" s="1"/>
      <c r="X70" s="1"/>
      <c r="Y70" s="1"/>
      <c r="Z70" s="1"/>
    </row>
    <row r="71" spans="1:26" ht="15.75" customHeight="1" x14ac:dyDescent="0.2">
      <c r="A71" s="1"/>
      <c r="B71" s="1"/>
      <c r="C71" s="28"/>
      <c r="D71" s="28"/>
      <c r="E71" s="28"/>
      <c r="F71" s="28"/>
      <c r="G71" s="28"/>
      <c r="H71" s="28"/>
      <c r="I71" s="28"/>
      <c r="J71" s="28"/>
      <c r="K71" s="28"/>
      <c r="L71" s="28"/>
      <c r="M71" s="28"/>
      <c r="N71" s="28"/>
      <c r="O71" s="28"/>
      <c r="P71" s="28"/>
      <c r="Q71" s="28"/>
      <c r="R71" s="1"/>
      <c r="S71" s="1"/>
      <c r="T71" s="1"/>
      <c r="U71" s="1"/>
      <c r="V71" s="1"/>
      <c r="W71" s="1"/>
      <c r="X71" s="1"/>
      <c r="Y71" s="1"/>
      <c r="Z71" s="1"/>
    </row>
    <row r="72" spans="1:26" ht="15.75" customHeight="1" x14ac:dyDescent="0.2">
      <c r="A72" s="63" t="s">
        <v>172</v>
      </c>
      <c r="B72" s="61"/>
      <c r="C72" s="30">
        <f t="shared" ref="C72:Q72" si="3">SUM(C39:C71)</f>
        <v>0</v>
      </c>
      <c r="D72" s="30">
        <f t="shared" si="3"/>
        <v>0</v>
      </c>
      <c r="E72" s="31">
        <f t="shared" si="3"/>
        <v>0</v>
      </c>
      <c r="F72" s="30">
        <f t="shared" si="3"/>
        <v>0</v>
      </c>
      <c r="G72" s="30">
        <f t="shared" si="3"/>
        <v>0</v>
      </c>
      <c r="H72" s="30">
        <f t="shared" si="3"/>
        <v>0</v>
      </c>
      <c r="I72" s="30">
        <f t="shared" si="3"/>
        <v>0</v>
      </c>
      <c r="J72" s="30">
        <f t="shared" si="3"/>
        <v>0</v>
      </c>
      <c r="K72" s="30">
        <f t="shared" si="3"/>
        <v>0</v>
      </c>
      <c r="L72" s="30">
        <f t="shared" si="3"/>
        <v>0</v>
      </c>
      <c r="M72" s="30">
        <f t="shared" si="3"/>
        <v>0</v>
      </c>
      <c r="N72" s="30">
        <f t="shared" si="3"/>
        <v>0</v>
      </c>
      <c r="O72" s="30">
        <f t="shared" si="3"/>
        <v>0</v>
      </c>
      <c r="P72" s="30">
        <f t="shared" si="3"/>
        <v>0</v>
      </c>
      <c r="Q72" s="30">
        <f t="shared" si="3"/>
        <v>0</v>
      </c>
      <c r="R72" s="1"/>
      <c r="S72" s="3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3" t="s">
        <v>173</v>
      </c>
      <c r="B74" s="61"/>
      <c r="C74" s="30">
        <f t="shared" ref="C74:Q74" si="4">C32+C72</f>
        <v>0</v>
      </c>
      <c r="D74" s="30">
        <f t="shared" si="4"/>
        <v>0</v>
      </c>
      <c r="E74" s="31">
        <f t="shared" si="4"/>
        <v>0</v>
      </c>
      <c r="F74" s="30">
        <f t="shared" si="4"/>
        <v>0</v>
      </c>
      <c r="G74" s="30">
        <f t="shared" si="4"/>
        <v>0</v>
      </c>
      <c r="H74" s="30">
        <f t="shared" si="4"/>
        <v>0</v>
      </c>
      <c r="I74" s="30">
        <f t="shared" si="4"/>
        <v>0</v>
      </c>
      <c r="J74" s="30">
        <f t="shared" si="4"/>
        <v>0</v>
      </c>
      <c r="K74" s="30">
        <f t="shared" si="4"/>
        <v>0</v>
      </c>
      <c r="L74" s="30">
        <f t="shared" si="4"/>
        <v>0</v>
      </c>
      <c r="M74" s="30">
        <f t="shared" si="4"/>
        <v>0</v>
      </c>
      <c r="N74" s="30">
        <f t="shared" si="4"/>
        <v>0</v>
      </c>
      <c r="O74" s="30">
        <f t="shared" si="4"/>
        <v>0</v>
      </c>
      <c r="P74" s="30">
        <f t="shared" si="4"/>
        <v>0</v>
      </c>
      <c r="Q74" s="30">
        <f t="shared" si="4"/>
        <v>0</v>
      </c>
      <c r="R74" s="1"/>
      <c r="S74" s="3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Z1000"/>
  <sheetViews>
    <sheetView workbookViewId="0"/>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176</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6"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7" t="s">
        <v>126</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8" t="str">
        <f ca="1">MID(CELL("filename",A1),FIND("]",CELL("filename",A1))+1,255)</f>
        <v>Padel</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5" t="s">
        <v>161</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9" t="s">
        <v>162</v>
      </c>
      <c r="B12" s="19" t="s">
        <v>163</v>
      </c>
      <c r="C12" s="19" t="s">
        <v>164</v>
      </c>
      <c r="D12" s="19" t="s">
        <v>165</v>
      </c>
      <c r="E12" s="20" t="s">
        <v>166</v>
      </c>
      <c r="F12" s="19" t="s">
        <v>177</v>
      </c>
      <c r="G12" s="19" t="s">
        <v>178</v>
      </c>
      <c r="H12" s="19" t="s">
        <v>179</v>
      </c>
      <c r="I12" s="19" t="s">
        <v>180</v>
      </c>
      <c r="J12" s="19" t="s">
        <v>181</v>
      </c>
      <c r="K12" s="19" t="s">
        <v>182</v>
      </c>
      <c r="L12" s="19" t="s">
        <v>183</v>
      </c>
      <c r="M12" s="19" t="s">
        <v>184</v>
      </c>
      <c r="N12" s="19" t="s">
        <v>185</v>
      </c>
      <c r="O12" s="19" t="s">
        <v>186</v>
      </c>
      <c r="P12" s="19" t="s">
        <v>187</v>
      </c>
      <c r="Q12" s="19" t="s">
        <v>188</v>
      </c>
      <c r="R12" s="38"/>
      <c r="S12" s="19" t="s">
        <v>189</v>
      </c>
      <c r="T12" s="1"/>
      <c r="U12" s="1"/>
      <c r="V12" s="1"/>
      <c r="W12" s="1"/>
      <c r="X12" s="1"/>
      <c r="Y12" s="1"/>
      <c r="Z12" s="1"/>
    </row>
    <row r="13" spans="1:26" ht="15.75" customHeight="1" x14ac:dyDescent="0.2">
      <c r="A13" s="21">
        <f>Kontoplan!B11</f>
        <v>3000</v>
      </c>
      <c r="B13" s="21" t="str">
        <f>Kontoplan!C11</f>
        <v>Salgsinntekter, avgiftspliktig</v>
      </c>
      <c r="C13" s="22"/>
      <c r="D13" s="22"/>
      <c r="E13" s="31">
        <f t="shared" ref="E13:E30" si="0">SUM(F13:Q13)</f>
        <v>0</v>
      </c>
      <c r="F13" s="22"/>
      <c r="G13" s="22"/>
      <c r="H13" s="22"/>
      <c r="I13" s="22"/>
      <c r="J13" s="22"/>
      <c r="K13" s="22"/>
      <c r="L13" s="22"/>
      <c r="M13" s="22"/>
      <c r="N13" s="22"/>
      <c r="O13" s="22"/>
      <c r="P13" s="22"/>
      <c r="Q13" s="22"/>
      <c r="R13" s="1"/>
      <c r="S13" s="39"/>
      <c r="T13" s="1"/>
      <c r="U13" s="1"/>
      <c r="V13" s="1"/>
      <c r="W13" s="1"/>
      <c r="X13" s="1"/>
      <c r="Y13" s="1"/>
      <c r="Z13" s="1"/>
    </row>
    <row r="14" spans="1:26" ht="15.75" customHeight="1" x14ac:dyDescent="0.2">
      <c r="A14" s="21">
        <f>Kontoplan!B12</f>
        <v>3009</v>
      </c>
      <c r="B14" s="21" t="str">
        <f>Kontoplan!C12</f>
        <v>Sponsorinntekt</v>
      </c>
      <c r="C14" s="22"/>
      <c r="D14" s="22"/>
      <c r="E14" s="31">
        <f t="shared" si="0"/>
        <v>0</v>
      </c>
      <c r="F14" s="22"/>
      <c r="G14" s="22"/>
      <c r="H14" s="22"/>
      <c r="I14" s="22"/>
      <c r="J14" s="22"/>
      <c r="K14" s="22"/>
      <c r="L14" s="22"/>
      <c r="M14" s="22"/>
      <c r="N14" s="22"/>
      <c r="O14" s="22"/>
      <c r="P14" s="22"/>
      <c r="Q14" s="22"/>
      <c r="R14" s="1"/>
      <c r="S14" s="39"/>
      <c r="T14" s="1"/>
      <c r="U14" s="1"/>
      <c r="V14" s="1"/>
      <c r="W14" s="1"/>
      <c r="X14" s="1"/>
      <c r="Y14" s="1"/>
      <c r="Z14" s="1"/>
    </row>
    <row r="15" spans="1:26" ht="15.75" customHeight="1" x14ac:dyDescent="0.2">
      <c r="A15" s="21">
        <f>Kontoplan!B13</f>
        <v>3100</v>
      </c>
      <c r="B15" s="21" t="str">
        <f>Kontoplan!C13</f>
        <v>Salgsinntekter, avgiftsfri</v>
      </c>
      <c r="C15" s="22"/>
      <c r="D15" s="22"/>
      <c r="E15" s="31">
        <f t="shared" si="0"/>
        <v>-228750</v>
      </c>
      <c r="F15" s="22"/>
      <c r="G15" s="22"/>
      <c r="H15" s="22">
        <v>-194000</v>
      </c>
      <c r="I15" s="22"/>
      <c r="J15" s="22"/>
      <c r="K15" s="22"/>
      <c r="L15" s="22"/>
      <c r="M15" s="22"/>
      <c r="N15" s="22"/>
      <c r="O15" s="22">
        <v>-34750</v>
      </c>
      <c r="P15" s="22"/>
      <c r="Q15" s="22"/>
      <c r="R15" s="1"/>
      <c r="S15" s="39"/>
      <c r="T15" s="1"/>
      <c r="U15" s="1"/>
      <c r="V15" s="1"/>
      <c r="W15" s="1"/>
      <c r="X15" s="1"/>
      <c r="Y15" s="1"/>
      <c r="Z15" s="1"/>
    </row>
    <row r="16" spans="1:26" ht="15.75" customHeight="1" x14ac:dyDescent="0.2">
      <c r="A16" s="21">
        <f>Kontoplan!B14</f>
        <v>3101</v>
      </c>
      <c r="B16" s="21" t="str">
        <f>Kontoplan!C14</f>
        <v>Dugnad</v>
      </c>
      <c r="C16" s="22"/>
      <c r="D16" s="22"/>
      <c r="E16" s="31">
        <f t="shared" si="0"/>
        <v>0</v>
      </c>
      <c r="F16" s="22"/>
      <c r="G16" s="22"/>
      <c r="H16" s="22"/>
      <c r="I16" s="22"/>
      <c r="J16" s="22"/>
      <c r="K16" s="22"/>
      <c r="L16" s="22"/>
      <c r="M16" s="22"/>
      <c r="N16" s="22"/>
      <c r="O16" s="22"/>
      <c r="P16" s="22"/>
      <c r="Q16" s="22"/>
      <c r="R16" s="1"/>
      <c r="S16" s="39"/>
      <c r="T16" s="1"/>
      <c r="U16" s="1"/>
      <c r="V16" s="1"/>
      <c r="W16" s="1"/>
      <c r="X16" s="1"/>
      <c r="Y16" s="1"/>
      <c r="Z16" s="1"/>
    </row>
    <row r="17" spans="1:26" ht="15.75" customHeight="1" x14ac:dyDescent="0.2">
      <c r="A17" s="21">
        <f>Kontoplan!B15</f>
        <v>3410</v>
      </c>
      <c r="B17" s="21" t="str">
        <f>Kontoplan!C15</f>
        <v>Tilskudd fra Oslo Kommune</v>
      </c>
      <c r="C17" s="22"/>
      <c r="D17" s="22"/>
      <c r="E17" s="31">
        <f t="shared" si="0"/>
        <v>0</v>
      </c>
      <c r="F17" s="22"/>
      <c r="G17" s="22"/>
      <c r="H17" s="22"/>
      <c r="I17" s="22"/>
      <c r="J17" s="22"/>
      <c r="K17" s="22"/>
      <c r="L17" s="22"/>
      <c r="M17" s="22"/>
      <c r="N17" s="22"/>
      <c r="O17" s="22"/>
      <c r="P17" s="22"/>
      <c r="Q17" s="22"/>
      <c r="R17" s="1"/>
      <c r="S17" s="39"/>
      <c r="T17" s="1"/>
      <c r="U17" s="1"/>
      <c r="V17" s="1"/>
      <c r="W17" s="1"/>
      <c r="X17" s="1"/>
      <c r="Y17" s="1"/>
      <c r="Z17" s="1"/>
    </row>
    <row r="18" spans="1:26" ht="15.75" customHeight="1" x14ac:dyDescent="0.2">
      <c r="A18" s="21">
        <f>Kontoplan!B16</f>
        <v>3420</v>
      </c>
      <c r="B18" s="21" t="str">
        <f>Kontoplan!C16</f>
        <v>Momskompensasjon</v>
      </c>
      <c r="C18" s="22"/>
      <c r="D18" s="22"/>
      <c r="E18" s="31">
        <f t="shared" si="0"/>
        <v>0</v>
      </c>
      <c r="F18" s="22"/>
      <c r="G18" s="22"/>
      <c r="H18" s="22"/>
      <c r="I18" s="22"/>
      <c r="J18" s="22"/>
      <c r="K18" s="22"/>
      <c r="L18" s="22"/>
      <c r="M18" s="22"/>
      <c r="N18" s="22"/>
      <c r="O18" s="22"/>
      <c r="P18" s="22"/>
      <c r="Q18" s="22"/>
      <c r="R18" s="1"/>
      <c r="S18" s="39"/>
      <c r="T18" s="1"/>
      <c r="U18" s="1"/>
      <c r="V18" s="1"/>
      <c r="W18" s="1"/>
      <c r="X18" s="1"/>
      <c r="Y18" s="1"/>
      <c r="Z18" s="1"/>
    </row>
    <row r="19" spans="1:26" ht="15.75" customHeight="1" x14ac:dyDescent="0.2">
      <c r="A19" s="21">
        <f>Kontoplan!B17</f>
        <v>3430</v>
      </c>
      <c r="B19" s="21" t="str">
        <f>Kontoplan!C17</f>
        <v>Grasrotandelen Norsk Tipping</v>
      </c>
      <c r="C19" s="22"/>
      <c r="D19" s="22"/>
      <c r="E19" s="31">
        <f t="shared" si="0"/>
        <v>0</v>
      </c>
      <c r="F19" s="22"/>
      <c r="G19" s="22"/>
      <c r="H19" s="22"/>
      <c r="I19" s="22"/>
      <c r="J19" s="22"/>
      <c r="K19" s="22"/>
      <c r="L19" s="22"/>
      <c r="M19" s="22"/>
      <c r="N19" s="22"/>
      <c r="O19" s="22"/>
      <c r="P19" s="22"/>
      <c r="Q19" s="22"/>
      <c r="R19" s="1"/>
      <c r="S19" s="39"/>
      <c r="T19" s="1"/>
      <c r="U19" s="1"/>
      <c r="V19" s="1"/>
      <c r="W19" s="1"/>
      <c r="X19" s="1"/>
      <c r="Y19" s="1"/>
      <c r="Z19" s="1"/>
    </row>
    <row r="20" spans="1:26" ht="15.75" customHeight="1" x14ac:dyDescent="0.2">
      <c r="A20" s="21">
        <f>Kontoplan!B18</f>
        <v>3900</v>
      </c>
      <c r="B20" s="21" t="str">
        <f>Kontoplan!C18</f>
        <v>Annen driftsrelatert inntekt</v>
      </c>
      <c r="C20" s="22"/>
      <c r="D20" s="22"/>
      <c r="E20" s="31">
        <f t="shared" si="0"/>
        <v>0</v>
      </c>
      <c r="F20" s="22"/>
      <c r="G20" s="22"/>
      <c r="H20" s="22"/>
      <c r="I20" s="22"/>
      <c r="J20" s="22"/>
      <c r="K20" s="22"/>
      <c r="L20" s="22"/>
      <c r="M20" s="22"/>
      <c r="N20" s="22"/>
      <c r="O20" s="22"/>
      <c r="P20" s="22"/>
      <c r="Q20" s="22"/>
      <c r="R20" s="1"/>
      <c r="S20" s="39"/>
      <c r="T20" s="1"/>
      <c r="U20" s="1"/>
      <c r="V20" s="1"/>
      <c r="W20" s="1"/>
      <c r="X20" s="1"/>
      <c r="Y20" s="1"/>
      <c r="Z20" s="1"/>
    </row>
    <row r="21" spans="1:26" ht="15.75" customHeight="1" x14ac:dyDescent="0.2">
      <c r="A21" s="21">
        <f>Kontoplan!B19</f>
        <v>3901</v>
      </c>
      <c r="B21" s="21" t="str">
        <f>Kontoplan!C19</f>
        <v>Internstøtte BI Athletics</v>
      </c>
      <c r="C21" s="22"/>
      <c r="D21" s="22"/>
      <c r="E21" s="31">
        <f t="shared" si="0"/>
        <v>-35897</v>
      </c>
      <c r="F21" s="22">
        <v>-1274</v>
      </c>
      <c r="G21" s="22">
        <v>-4851</v>
      </c>
      <c r="H21" s="22">
        <v>-8548</v>
      </c>
      <c r="I21" s="22">
        <v>-2450</v>
      </c>
      <c r="J21" s="22">
        <v>-539</v>
      </c>
      <c r="K21" s="22"/>
      <c r="L21" s="22"/>
      <c r="M21" s="22">
        <v>-1274</v>
      </c>
      <c r="N21" s="22">
        <v>-5096</v>
      </c>
      <c r="O21" s="22">
        <v>-8974</v>
      </c>
      <c r="P21" s="22">
        <v>-2891</v>
      </c>
      <c r="Q21" s="22"/>
      <c r="R21" s="1"/>
      <c r="S21" s="39"/>
      <c r="T21" s="1"/>
      <c r="U21" s="1"/>
      <c r="V21" s="1"/>
      <c r="W21" s="1"/>
      <c r="X21" s="1"/>
      <c r="Y21" s="1"/>
      <c r="Z21" s="1"/>
    </row>
    <row r="22" spans="1:26" ht="15.75" customHeight="1" x14ac:dyDescent="0.2">
      <c r="A22" s="21">
        <f>Kontoplan!B20</f>
        <v>3920</v>
      </c>
      <c r="B22" s="21" t="str">
        <f>Kontoplan!C20</f>
        <v>Medlemskontingent</v>
      </c>
      <c r="C22" s="22"/>
      <c r="D22" s="22"/>
      <c r="E22" s="31">
        <f t="shared" si="0"/>
        <v>0</v>
      </c>
      <c r="F22" s="22"/>
      <c r="G22" s="22"/>
      <c r="H22" s="22"/>
      <c r="I22" s="22"/>
      <c r="J22" s="22"/>
      <c r="K22" s="22"/>
      <c r="L22" s="22"/>
      <c r="M22" s="22"/>
      <c r="N22" s="22"/>
      <c r="O22" s="22"/>
      <c r="P22" s="22"/>
      <c r="Q22" s="22"/>
      <c r="R22" s="1"/>
      <c r="S22" s="39"/>
      <c r="T22" s="1"/>
      <c r="U22" s="1"/>
      <c r="V22" s="1"/>
      <c r="W22" s="1"/>
      <c r="X22" s="1"/>
      <c r="Y22" s="1"/>
      <c r="Z22" s="1"/>
    </row>
    <row r="23" spans="1:26" ht="15.75" customHeight="1" x14ac:dyDescent="0.2">
      <c r="A23" s="21">
        <f>Kontoplan!B21</f>
        <v>3921</v>
      </c>
      <c r="B23" s="21" t="str">
        <f>Kontoplan!C21</f>
        <v>Gruppeavgift</v>
      </c>
      <c r="C23" s="22"/>
      <c r="D23" s="22"/>
      <c r="E23" s="31">
        <f t="shared" si="0"/>
        <v>-56250</v>
      </c>
      <c r="F23" s="22"/>
      <c r="G23" s="22">
        <v>-28125</v>
      </c>
      <c r="H23" s="22"/>
      <c r="I23" s="22"/>
      <c r="J23" s="22"/>
      <c r="K23" s="22"/>
      <c r="L23" s="22"/>
      <c r="M23" s="22"/>
      <c r="N23" s="22">
        <v>-28125</v>
      </c>
      <c r="O23" s="22"/>
      <c r="P23" s="22"/>
      <c r="Q23" s="22"/>
      <c r="R23" s="1"/>
      <c r="S23" s="39"/>
      <c r="T23" s="1"/>
      <c r="U23" s="1"/>
      <c r="V23" s="1"/>
      <c r="W23" s="1"/>
      <c r="X23" s="1"/>
      <c r="Y23" s="1"/>
      <c r="Z23" s="1"/>
    </row>
    <row r="24" spans="1:26" ht="15.75" customHeight="1" x14ac:dyDescent="0.2">
      <c r="A24" s="21">
        <f>Kontoplan!B22</f>
        <v>3930</v>
      </c>
      <c r="B24" s="21" t="str">
        <f>Kontoplan!C22</f>
        <v>Treningsavgift</v>
      </c>
      <c r="C24" s="22"/>
      <c r="D24" s="22"/>
      <c r="E24" s="31">
        <f t="shared" si="0"/>
        <v>-18750</v>
      </c>
      <c r="F24" s="22">
        <v>-1500</v>
      </c>
      <c r="G24" s="22">
        <v>-2250</v>
      </c>
      <c r="H24" s="22">
        <v>-3000</v>
      </c>
      <c r="I24" s="22">
        <v>-2850</v>
      </c>
      <c r="J24" s="22">
        <v>-600</v>
      </c>
      <c r="K24" s="22"/>
      <c r="L24" s="22"/>
      <c r="M24" s="22">
        <v>-1500</v>
      </c>
      <c r="N24" s="22">
        <v>-2250</v>
      </c>
      <c r="O24" s="22">
        <v>-1500</v>
      </c>
      <c r="P24" s="22">
        <v>-3300</v>
      </c>
      <c r="Q24" s="22"/>
      <c r="R24" s="1"/>
      <c r="S24" s="39"/>
      <c r="T24" s="1"/>
      <c r="U24" s="1"/>
      <c r="V24" s="1"/>
      <c r="W24" s="1"/>
      <c r="X24" s="1"/>
      <c r="Y24" s="1"/>
      <c r="Z24" s="1"/>
    </row>
    <row r="25" spans="1:26" ht="15.75" customHeight="1" x14ac:dyDescent="0.2">
      <c r="A25" s="21">
        <f>Kontoplan!B23</f>
        <v>3990</v>
      </c>
      <c r="B25" s="21" t="str">
        <f>Kontoplan!C23</f>
        <v>Kontingent fra BI-studenter</v>
      </c>
      <c r="C25" s="22"/>
      <c r="D25" s="22"/>
      <c r="E25" s="31">
        <f t="shared" si="0"/>
        <v>0</v>
      </c>
      <c r="F25" s="22"/>
      <c r="G25" s="22"/>
      <c r="H25" s="22"/>
      <c r="I25" s="22"/>
      <c r="J25" s="22"/>
      <c r="K25" s="22"/>
      <c r="L25" s="22"/>
      <c r="M25" s="22"/>
      <c r="N25" s="22"/>
      <c r="O25" s="22"/>
      <c r="P25" s="22"/>
      <c r="Q25" s="22"/>
      <c r="R25" s="1"/>
      <c r="S25" s="39"/>
      <c r="T25" s="1"/>
      <c r="U25" s="1"/>
      <c r="V25" s="1"/>
      <c r="W25" s="1"/>
      <c r="X25" s="1"/>
      <c r="Y25" s="1"/>
      <c r="Z25" s="1"/>
    </row>
    <row r="26" spans="1:26" ht="15.75" customHeight="1" x14ac:dyDescent="0.2">
      <c r="A26" s="21">
        <f>Kontoplan!B24</f>
        <v>3991</v>
      </c>
      <c r="B26" s="21" t="str">
        <f>Kontoplan!C24</f>
        <v>Støtte fra BISO</v>
      </c>
      <c r="C26" s="22"/>
      <c r="D26" s="22"/>
      <c r="E26" s="31">
        <f t="shared" si="0"/>
        <v>0</v>
      </c>
      <c r="F26" s="22"/>
      <c r="G26" s="22"/>
      <c r="H26" s="22"/>
      <c r="I26" s="22"/>
      <c r="J26" s="22"/>
      <c r="K26" s="22"/>
      <c r="L26" s="22"/>
      <c r="M26" s="22"/>
      <c r="N26" s="22"/>
      <c r="O26" s="22"/>
      <c r="P26" s="22"/>
      <c r="Q26" s="22"/>
      <c r="R26" s="1"/>
      <c r="S26" s="39"/>
      <c r="T26" s="1"/>
      <c r="U26" s="1"/>
      <c r="V26" s="1"/>
      <c r="W26" s="1"/>
      <c r="X26" s="1"/>
      <c r="Y26" s="1"/>
      <c r="Z26" s="1"/>
    </row>
    <row r="27" spans="1:26" ht="15.75" customHeight="1" x14ac:dyDescent="0.2">
      <c r="A27" s="21">
        <f>Kontoplan!B25</f>
        <v>3992</v>
      </c>
      <c r="B27" s="21" t="str">
        <f>Kontoplan!C25</f>
        <v>Støtte fra BI</v>
      </c>
      <c r="C27" s="22"/>
      <c r="D27" s="22"/>
      <c r="E27" s="31">
        <f t="shared" si="0"/>
        <v>0</v>
      </c>
      <c r="F27" s="22"/>
      <c r="G27" s="22"/>
      <c r="H27" s="22"/>
      <c r="I27" s="22"/>
      <c r="J27" s="22"/>
      <c r="K27" s="22"/>
      <c r="L27" s="22"/>
      <c r="M27" s="22"/>
      <c r="N27" s="22"/>
      <c r="O27" s="22"/>
      <c r="P27" s="22"/>
      <c r="Q27" s="22"/>
      <c r="R27" s="1"/>
      <c r="S27" s="39"/>
      <c r="T27" s="1"/>
      <c r="U27" s="1"/>
      <c r="V27" s="1"/>
      <c r="W27" s="1"/>
      <c r="X27" s="1"/>
      <c r="Y27" s="1"/>
      <c r="Z27" s="1"/>
    </row>
    <row r="28" spans="1:26" ht="15.75" customHeight="1" x14ac:dyDescent="0.2">
      <c r="A28" s="21">
        <f>Kontoplan!B26</f>
        <v>3993</v>
      </c>
      <c r="B28" s="21" t="str">
        <f>Kontoplan!C26</f>
        <v>Støtte fra Velferdstinget</v>
      </c>
      <c r="C28" s="22"/>
      <c r="D28" s="22"/>
      <c r="E28" s="31">
        <f t="shared" si="0"/>
        <v>0</v>
      </c>
      <c r="F28" s="22"/>
      <c r="G28" s="22"/>
      <c r="H28" s="22"/>
      <c r="I28" s="22"/>
      <c r="J28" s="22"/>
      <c r="K28" s="22"/>
      <c r="L28" s="22"/>
      <c r="M28" s="22"/>
      <c r="N28" s="22"/>
      <c r="O28" s="22"/>
      <c r="P28" s="22"/>
      <c r="Q28" s="22"/>
      <c r="R28" s="1"/>
      <c r="S28" s="39"/>
      <c r="T28" s="1"/>
      <c r="U28" s="1"/>
      <c r="V28" s="1"/>
      <c r="W28" s="1"/>
      <c r="X28" s="1"/>
      <c r="Y28" s="1"/>
      <c r="Z28" s="1"/>
    </row>
    <row r="29" spans="1:26" ht="15.75" customHeight="1" x14ac:dyDescent="0.2">
      <c r="A29" s="21">
        <f>Kontoplan!B27</f>
        <v>3994</v>
      </c>
      <c r="B29" s="21" t="str">
        <f>Kontoplan!C27</f>
        <v>Støtte fra NSI</v>
      </c>
      <c r="C29" s="22"/>
      <c r="D29" s="22"/>
      <c r="E29" s="31">
        <f t="shared" si="0"/>
        <v>0</v>
      </c>
      <c r="F29" s="22"/>
      <c r="G29" s="22"/>
      <c r="H29" s="22"/>
      <c r="I29" s="22"/>
      <c r="J29" s="22"/>
      <c r="K29" s="22"/>
      <c r="L29" s="22"/>
      <c r="M29" s="22"/>
      <c r="N29" s="22"/>
      <c r="O29" s="22"/>
      <c r="P29" s="22"/>
      <c r="Q29" s="22"/>
      <c r="R29" s="1"/>
      <c r="S29" s="39"/>
      <c r="T29" s="1"/>
      <c r="U29" s="1"/>
      <c r="V29" s="1"/>
      <c r="W29" s="1"/>
      <c r="X29" s="1"/>
      <c r="Y29" s="1"/>
      <c r="Z29" s="1"/>
    </row>
    <row r="30" spans="1:26" ht="15.75" customHeight="1" x14ac:dyDescent="0.2">
      <c r="A30" s="21">
        <f>Kontoplan!B28</f>
        <v>3995</v>
      </c>
      <c r="B30" s="21" t="str">
        <f>Kontoplan!C28</f>
        <v>Annen støtte</v>
      </c>
      <c r="C30" s="22"/>
      <c r="D30" s="22"/>
      <c r="E30" s="31">
        <f t="shared" si="0"/>
        <v>0</v>
      </c>
      <c r="F30" s="22"/>
      <c r="G30" s="22"/>
      <c r="H30" s="22"/>
      <c r="I30" s="22"/>
      <c r="J30" s="22"/>
      <c r="K30" s="22"/>
      <c r="L30" s="22"/>
      <c r="M30" s="22"/>
      <c r="N30" s="22"/>
      <c r="O30" s="22"/>
      <c r="P30" s="22"/>
      <c r="Q30" s="22"/>
      <c r="R30" s="1"/>
      <c r="S30" s="39"/>
      <c r="T30" s="1"/>
      <c r="U30" s="1"/>
      <c r="V30" s="1"/>
      <c r="W30" s="1"/>
      <c r="X30" s="1"/>
      <c r="Y30" s="1"/>
      <c r="Z30" s="1"/>
    </row>
    <row r="31" spans="1:26" ht="15.75" customHeight="1" x14ac:dyDescent="0.2">
      <c r="A31" s="1"/>
      <c r="B31" s="1"/>
      <c r="C31" s="28"/>
      <c r="D31" s="28"/>
      <c r="E31" s="28"/>
      <c r="F31" s="28"/>
      <c r="G31" s="28"/>
      <c r="H31" s="28"/>
      <c r="I31" s="28"/>
      <c r="J31" s="28"/>
      <c r="K31" s="28"/>
      <c r="L31" s="28"/>
      <c r="M31" s="28"/>
      <c r="N31" s="28"/>
      <c r="O31" s="28"/>
      <c r="P31" s="28"/>
      <c r="Q31" s="28"/>
      <c r="R31" s="1"/>
      <c r="S31" s="1"/>
      <c r="T31" s="1"/>
      <c r="U31" s="1"/>
      <c r="V31" s="1"/>
      <c r="W31" s="1"/>
      <c r="X31" s="1"/>
      <c r="Y31" s="1"/>
      <c r="Z31" s="1"/>
    </row>
    <row r="32" spans="1:26" ht="15.75" customHeight="1" x14ac:dyDescent="0.2">
      <c r="A32" s="63" t="s">
        <v>170</v>
      </c>
      <c r="B32" s="61"/>
      <c r="C32" s="30">
        <f t="shared" ref="C32:Q32" si="1">SUM(C13:C31)</f>
        <v>0</v>
      </c>
      <c r="D32" s="30">
        <f t="shared" si="1"/>
        <v>0</v>
      </c>
      <c r="E32" s="31">
        <f t="shared" si="1"/>
        <v>-339647</v>
      </c>
      <c r="F32" s="30">
        <f t="shared" si="1"/>
        <v>-2774</v>
      </c>
      <c r="G32" s="30">
        <f t="shared" si="1"/>
        <v>-35226</v>
      </c>
      <c r="H32" s="30">
        <f t="shared" si="1"/>
        <v>-205548</v>
      </c>
      <c r="I32" s="30">
        <f t="shared" si="1"/>
        <v>-5300</v>
      </c>
      <c r="J32" s="30">
        <f t="shared" si="1"/>
        <v>-1139</v>
      </c>
      <c r="K32" s="30">
        <f t="shared" si="1"/>
        <v>0</v>
      </c>
      <c r="L32" s="30">
        <f t="shared" si="1"/>
        <v>0</v>
      </c>
      <c r="M32" s="30">
        <f t="shared" si="1"/>
        <v>-2774</v>
      </c>
      <c r="N32" s="30">
        <f t="shared" si="1"/>
        <v>-35471</v>
      </c>
      <c r="O32" s="30">
        <f t="shared" si="1"/>
        <v>-45224</v>
      </c>
      <c r="P32" s="30">
        <f t="shared" si="1"/>
        <v>-6191</v>
      </c>
      <c r="Q32" s="30">
        <f t="shared" si="1"/>
        <v>0</v>
      </c>
      <c r="R32" s="1"/>
      <c r="S32" s="3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5" t="s">
        <v>171</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9" t="s">
        <v>162</v>
      </c>
      <c r="B38" s="19" t="s">
        <v>163</v>
      </c>
      <c r="C38" s="19" t="s">
        <v>164</v>
      </c>
      <c r="D38" s="19" t="s">
        <v>165</v>
      </c>
      <c r="E38" s="20" t="s">
        <v>166</v>
      </c>
      <c r="F38" s="19" t="s">
        <v>177</v>
      </c>
      <c r="G38" s="19" t="s">
        <v>178</v>
      </c>
      <c r="H38" s="19" t="s">
        <v>179</v>
      </c>
      <c r="I38" s="19" t="s">
        <v>180</v>
      </c>
      <c r="J38" s="19" t="s">
        <v>181</v>
      </c>
      <c r="K38" s="19" t="s">
        <v>182</v>
      </c>
      <c r="L38" s="19" t="s">
        <v>183</v>
      </c>
      <c r="M38" s="19" t="s">
        <v>184</v>
      </c>
      <c r="N38" s="19" t="s">
        <v>185</v>
      </c>
      <c r="O38" s="19" t="s">
        <v>186</v>
      </c>
      <c r="P38" s="19" t="s">
        <v>187</v>
      </c>
      <c r="Q38" s="19" t="s">
        <v>188</v>
      </c>
      <c r="R38" s="38"/>
      <c r="S38" s="19" t="s">
        <v>189</v>
      </c>
      <c r="T38" s="1"/>
      <c r="U38" s="1"/>
      <c r="V38" s="1"/>
      <c r="W38" s="1"/>
      <c r="X38" s="1"/>
      <c r="Y38" s="1"/>
      <c r="Z38" s="1"/>
    </row>
    <row r="39" spans="1:26" ht="15.75" customHeight="1" x14ac:dyDescent="0.2">
      <c r="A39" s="21">
        <f>Kontoplan!B29</f>
        <v>5910</v>
      </c>
      <c r="B39" s="21" t="str">
        <f>Kontoplan!C29</f>
        <v>Lunsjkort</v>
      </c>
      <c r="C39" s="22"/>
      <c r="D39" s="22"/>
      <c r="E39" s="31">
        <f t="shared" ref="E39:E70" si="2">SUM(F39:Q39)</f>
        <v>0</v>
      </c>
      <c r="F39" s="22"/>
      <c r="G39" s="22"/>
      <c r="H39" s="22"/>
      <c r="I39" s="22"/>
      <c r="J39" s="22"/>
      <c r="K39" s="22"/>
      <c r="L39" s="22"/>
      <c r="M39" s="22"/>
      <c r="N39" s="22"/>
      <c r="O39" s="22"/>
      <c r="P39" s="22"/>
      <c r="Q39" s="22"/>
      <c r="R39" s="1"/>
      <c r="S39" s="39"/>
      <c r="T39" s="1"/>
      <c r="U39" s="1"/>
      <c r="V39" s="1"/>
      <c r="W39" s="1"/>
      <c r="X39" s="1"/>
      <c r="Y39" s="1"/>
      <c r="Z39" s="1"/>
    </row>
    <row r="40" spans="1:26" ht="15.75" customHeight="1" x14ac:dyDescent="0.2">
      <c r="A40" s="21">
        <f>Kontoplan!B30</f>
        <v>5995</v>
      </c>
      <c r="B40" s="21" t="str">
        <f>Kontoplan!C30</f>
        <v>Styrekostnader</v>
      </c>
      <c r="C40" s="22"/>
      <c r="D40" s="22"/>
      <c r="E40" s="31">
        <f t="shared" si="2"/>
        <v>0</v>
      </c>
      <c r="F40" s="22"/>
      <c r="G40" s="22"/>
      <c r="H40" s="22"/>
      <c r="I40" s="22"/>
      <c r="J40" s="22"/>
      <c r="K40" s="22"/>
      <c r="L40" s="22"/>
      <c r="M40" s="22"/>
      <c r="N40" s="22"/>
      <c r="O40" s="22"/>
      <c r="P40" s="22"/>
      <c r="Q40" s="22"/>
      <c r="R40" s="1"/>
      <c r="S40" s="39"/>
      <c r="T40" s="1"/>
      <c r="U40" s="1"/>
      <c r="V40" s="1"/>
      <c r="W40" s="1"/>
      <c r="X40" s="1"/>
      <c r="Y40" s="1"/>
      <c r="Z40" s="1"/>
    </row>
    <row r="41" spans="1:26" ht="15.75" customHeight="1" x14ac:dyDescent="0.2">
      <c r="A41" s="21">
        <f>Kontoplan!B31</f>
        <v>6480</v>
      </c>
      <c r="B41" s="21" t="str">
        <f>Kontoplan!C31</f>
        <v>Leiekostnad idrett</v>
      </c>
      <c r="C41" s="22"/>
      <c r="D41" s="22"/>
      <c r="E41" s="31">
        <f t="shared" si="2"/>
        <v>93435</v>
      </c>
      <c r="F41" s="22">
        <v>6370</v>
      </c>
      <c r="G41" s="22">
        <v>12495</v>
      </c>
      <c r="H41" s="22">
        <v>12740</v>
      </c>
      <c r="I41" s="22">
        <v>12250</v>
      </c>
      <c r="J41" s="22">
        <v>2695</v>
      </c>
      <c r="K41" s="22"/>
      <c r="L41" s="22"/>
      <c r="M41" s="22">
        <v>6370</v>
      </c>
      <c r="N41" s="22">
        <v>12740</v>
      </c>
      <c r="O41" s="22">
        <v>13320</v>
      </c>
      <c r="P41" s="22">
        <v>14455</v>
      </c>
      <c r="Q41" s="22"/>
      <c r="R41" s="1"/>
      <c r="S41" s="39"/>
      <c r="T41" s="1"/>
      <c r="U41" s="1"/>
      <c r="V41" s="1"/>
      <c r="W41" s="1"/>
      <c r="X41" s="1"/>
      <c r="Y41" s="1"/>
      <c r="Z41" s="1"/>
    </row>
    <row r="42" spans="1:26" ht="15.75" customHeight="1" x14ac:dyDescent="0.2">
      <c r="A42" s="21">
        <f>Kontoplan!B32</f>
        <v>6490</v>
      </c>
      <c r="B42" s="21" t="str">
        <f>Kontoplan!C32</f>
        <v>Leiekostnad annen</v>
      </c>
      <c r="C42" s="22"/>
      <c r="D42" s="22"/>
      <c r="E42" s="31">
        <f t="shared" si="2"/>
        <v>235500</v>
      </c>
      <c r="F42" s="22"/>
      <c r="G42" s="22"/>
      <c r="H42" s="22">
        <v>200000</v>
      </c>
      <c r="I42" s="22"/>
      <c r="J42" s="22"/>
      <c r="K42" s="22"/>
      <c r="L42" s="22"/>
      <c r="M42" s="22"/>
      <c r="N42" s="22"/>
      <c r="O42" s="22">
        <v>35500</v>
      </c>
      <c r="P42" s="22"/>
      <c r="Q42" s="22"/>
      <c r="R42" s="1"/>
      <c r="S42" s="39"/>
      <c r="T42" s="1"/>
      <c r="U42" s="1"/>
      <c r="V42" s="1"/>
      <c r="W42" s="1"/>
      <c r="X42" s="1"/>
      <c r="Y42" s="1"/>
      <c r="Z42" s="1"/>
    </row>
    <row r="43" spans="1:26" ht="15.75" customHeight="1" x14ac:dyDescent="0.2">
      <c r="A43" s="21">
        <f>Kontoplan!B33</f>
        <v>6540</v>
      </c>
      <c r="B43" s="21" t="str">
        <f>Kontoplan!C33</f>
        <v>Idrettsutstyr</v>
      </c>
      <c r="C43" s="22"/>
      <c r="D43" s="22"/>
      <c r="E43" s="31">
        <f t="shared" si="2"/>
        <v>0</v>
      </c>
      <c r="F43" s="22"/>
      <c r="G43" s="22"/>
      <c r="H43" s="22"/>
      <c r="I43" s="22"/>
      <c r="J43" s="22"/>
      <c r="K43" s="22"/>
      <c r="L43" s="22"/>
      <c r="M43" s="22"/>
      <c r="N43" s="22"/>
      <c r="O43" s="22"/>
      <c r="P43" s="22"/>
      <c r="Q43" s="22"/>
      <c r="R43" s="1"/>
      <c r="S43" s="39"/>
      <c r="T43" s="1"/>
      <c r="U43" s="1"/>
      <c r="V43" s="1"/>
      <c r="W43" s="1"/>
      <c r="X43" s="1"/>
      <c r="Y43" s="1"/>
      <c r="Z43" s="1"/>
    </row>
    <row r="44" spans="1:26" ht="15.75" customHeight="1" x14ac:dyDescent="0.2">
      <c r="A44" s="21">
        <f>Kontoplan!B34</f>
        <v>6550</v>
      </c>
      <c r="B44" s="21" t="str">
        <f>Kontoplan!C34</f>
        <v>Driftsmateriale</v>
      </c>
      <c r="C44" s="22"/>
      <c r="D44" s="22"/>
      <c r="E44" s="31">
        <f t="shared" si="2"/>
        <v>0</v>
      </c>
      <c r="F44" s="22"/>
      <c r="G44" s="22"/>
      <c r="H44" s="22"/>
      <c r="I44" s="22"/>
      <c r="J44" s="22"/>
      <c r="K44" s="22"/>
      <c r="L44" s="22"/>
      <c r="M44" s="22"/>
      <c r="N44" s="22"/>
      <c r="O44" s="22"/>
      <c r="P44" s="22"/>
      <c r="Q44" s="22"/>
      <c r="R44" s="1"/>
      <c r="S44" s="39"/>
      <c r="T44" s="1"/>
      <c r="U44" s="1"/>
      <c r="V44" s="1"/>
      <c r="W44" s="1"/>
      <c r="X44" s="1"/>
      <c r="Y44" s="1"/>
      <c r="Z44" s="1"/>
    </row>
    <row r="45" spans="1:26" ht="15.75" customHeight="1" x14ac:dyDescent="0.2">
      <c r="A45" s="21">
        <f>Kontoplan!B35</f>
        <v>6555</v>
      </c>
      <c r="B45" s="21" t="str">
        <f>Kontoplan!C35</f>
        <v>Andre driftskostnader</v>
      </c>
      <c r="C45" s="22"/>
      <c r="D45" s="22"/>
      <c r="E45" s="31">
        <f t="shared" si="2"/>
        <v>0</v>
      </c>
      <c r="F45" s="22"/>
      <c r="G45" s="22"/>
      <c r="H45" s="22"/>
      <c r="I45" s="22"/>
      <c r="J45" s="22"/>
      <c r="K45" s="22"/>
      <c r="L45" s="22"/>
      <c r="M45" s="22"/>
      <c r="N45" s="22"/>
      <c r="O45" s="22"/>
      <c r="P45" s="22"/>
      <c r="Q45" s="22"/>
      <c r="R45" s="1"/>
      <c r="S45" s="39"/>
      <c r="T45" s="1"/>
      <c r="U45" s="1"/>
      <c r="V45" s="1"/>
      <c r="W45" s="1"/>
      <c r="X45" s="1"/>
      <c r="Y45" s="1"/>
      <c r="Z45" s="1"/>
    </row>
    <row r="46" spans="1:26" ht="15.75" customHeight="1" x14ac:dyDescent="0.2">
      <c r="A46" s="21">
        <f>Kontoplan!B36</f>
        <v>6571</v>
      </c>
      <c r="B46" s="21" t="str">
        <f>Kontoplan!C36</f>
        <v>Drakter</v>
      </c>
      <c r="C46" s="22"/>
      <c r="D46" s="22"/>
      <c r="E46" s="31">
        <f t="shared" si="2"/>
        <v>0</v>
      </c>
      <c r="F46" s="22"/>
      <c r="G46" s="22"/>
      <c r="H46" s="22"/>
      <c r="I46" s="22"/>
      <c r="J46" s="22"/>
      <c r="K46" s="22"/>
      <c r="L46" s="22"/>
      <c r="M46" s="22"/>
      <c r="N46" s="22"/>
      <c r="O46" s="22"/>
      <c r="P46" s="22"/>
      <c r="Q46" s="22"/>
      <c r="R46" s="1"/>
      <c r="S46" s="39"/>
      <c r="T46" s="1"/>
      <c r="U46" s="1"/>
      <c r="V46" s="1"/>
      <c r="W46" s="1"/>
      <c r="X46" s="1"/>
      <c r="Y46" s="1"/>
      <c r="Z46" s="1"/>
    </row>
    <row r="47" spans="1:26" ht="15.75" customHeight="1" x14ac:dyDescent="0.2">
      <c r="A47" s="21">
        <f>Kontoplan!B37</f>
        <v>6572</v>
      </c>
      <c r="B47" s="21" t="str">
        <f>Kontoplan!C37</f>
        <v>Annet klær</v>
      </c>
      <c r="C47" s="22"/>
      <c r="D47" s="22"/>
      <c r="E47" s="31">
        <f t="shared" si="2"/>
        <v>0</v>
      </c>
      <c r="F47" s="22"/>
      <c r="G47" s="22"/>
      <c r="H47" s="22"/>
      <c r="I47" s="22"/>
      <c r="J47" s="22"/>
      <c r="K47" s="22"/>
      <c r="L47" s="22"/>
      <c r="M47" s="22"/>
      <c r="N47" s="22"/>
      <c r="O47" s="22"/>
      <c r="P47" s="22"/>
      <c r="Q47" s="22"/>
      <c r="R47" s="1"/>
      <c r="S47" s="39"/>
      <c r="T47" s="1"/>
      <c r="U47" s="1"/>
      <c r="V47" s="1"/>
      <c r="W47" s="1"/>
      <c r="X47" s="1"/>
      <c r="Y47" s="1"/>
      <c r="Z47" s="1"/>
    </row>
    <row r="48" spans="1:26" ht="15.75" customHeight="1" x14ac:dyDescent="0.2">
      <c r="A48" s="21">
        <f>Kontoplan!B38</f>
        <v>6620</v>
      </c>
      <c r="B48" s="21" t="str">
        <f>Kontoplan!C38</f>
        <v>Reparasjon og vedlikehold</v>
      </c>
      <c r="C48" s="22"/>
      <c r="D48" s="22"/>
      <c r="E48" s="31">
        <f t="shared" si="2"/>
        <v>0</v>
      </c>
      <c r="F48" s="22"/>
      <c r="G48" s="22"/>
      <c r="H48" s="22"/>
      <c r="I48" s="22"/>
      <c r="J48" s="22"/>
      <c r="K48" s="22"/>
      <c r="L48" s="22"/>
      <c r="M48" s="22"/>
      <c r="N48" s="22"/>
      <c r="O48" s="22"/>
      <c r="P48" s="22"/>
      <c r="Q48" s="22"/>
      <c r="R48" s="1"/>
      <c r="S48" s="39"/>
      <c r="T48" s="1"/>
      <c r="U48" s="1"/>
      <c r="V48" s="1"/>
      <c r="W48" s="1"/>
      <c r="X48" s="1"/>
      <c r="Y48" s="1"/>
      <c r="Z48" s="1"/>
    </row>
    <row r="49" spans="1:26" ht="15.75" customHeight="1" x14ac:dyDescent="0.2">
      <c r="A49" s="21">
        <f>Kontoplan!B39</f>
        <v>6705</v>
      </c>
      <c r="B49" s="21" t="str">
        <f>Kontoplan!C39</f>
        <v>Regnskapshonorar</v>
      </c>
      <c r="C49" s="22"/>
      <c r="D49" s="22"/>
      <c r="E49" s="31">
        <f t="shared" si="2"/>
        <v>0</v>
      </c>
      <c r="F49" s="22"/>
      <c r="G49" s="22"/>
      <c r="H49" s="22"/>
      <c r="I49" s="22"/>
      <c r="J49" s="22"/>
      <c r="K49" s="22"/>
      <c r="L49" s="22"/>
      <c r="M49" s="22"/>
      <c r="N49" s="22"/>
      <c r="O49" s="22"/>
      <c r="P49" s="22"/>
      <c r="Q49" s="22"/>
      <c r="R49" s="1"/>
      <c r="S49" s="39"/>
      <c r="T49" s="1"/>
      <c r="U49" s="1"/>
      <c r="V49" s="1"/>
      <c r="W49" s="1"/>
      <c r="X49" s="1"/>
      <c r="Y49" s="1"/>
      <c r="Z49" s="1"/>
    </row>
    <row r="50" spans="1:26" ht="15.75" customHeight="1" x14ac:dyDescent="0.2">
      <c r="A50" s="21">
        <f>Kontoplan!B40</f>
        <v>6710</v>
      </c>
      <c r="B50" s="21" t="str">
        <f>Kontoplan!C40</f>
        <v>Dommerhonorar</v>
      </c>
      <c r="C50" s="22"/>
      <c r="D50" s="22"/>
      <c r="E50" s="31">
        <f t="shared" si="2"/>
        <v>0</v>
      </c>
      <c r="F50" s="22"/>
      <c r="G50" s="22"/>
      <c r="H50" s="22"/>
      <c r="I50" s="22"/>
      <c r="J50" s="22"/>
      <c r="K50" s="22"/>
      <c r="L50" s="22"/>
      <c r="M50" s="22"/>
      <c r="N50" s="22"/>
      <c r="O50" s="22"/>
      <c r="P50" s="22"/>
      <c r="Q50" s="22"/>
      <c r="R50" s="1"/>
      <c r="S50" s="39"/>
      <c r="T50" s="1"/>
      <c r="U50" s="1"/>
      <c r="V50" s="1"/>
      <c r="W50" s="1"/>
      <c r="X50" s="1"/>
      <c r="Y50" s="1"/>
      <c r="Z50" s="1"/>
    </row>
    <row r="51" spans="1:26" ht="15.75" customHeight="1" x14ac:dyDescent="0.2">
      <c r="A51" s="21">
        <f>Kontoplan!B41</f>
        <v>6711</v>
      </c>
      <c r="B51" s="21" t="str">
        <f>Kontoplan!C41</f>
        <v>Trenerhonorar</v>
      </c>
      <c r="C51" s="22"/>
      <c r="D51" s="22"/>
      <c r="E51" s="31">
        <f t="shared" si="2"/>
        <v>0</v>
      </c>
      <c r="F51" s="22"/>
      <c r="G51" s="22"/>
      <c r="H51" s="22"/>
      <c r="I51" s="22"/>
      <c r="J51" s="22"/>
      <c r="K51" s="22"/>
      <c r="L51" s="22"/>
      <c r="M51" s="22"/>
      <c r="N51" s="22"/>
      <c r="O51" s="22"/>
      <c r="P51" s="22"/>
      <c r="Q51" s="22"/>
      <c r="R51" s="1"/>
      <c r="S51" s="39"/>
      <c r="T51" s="1"/>
      <c r="U51" s="1"/>
      <c r="V51" s="1"/>
      <c r="W51" s="1"/>
      <c r="X51" s="1"/>
      <c r="Y51" s="1"/>
      <c r="Z51" s="1"/>
    </row>
    <row r="52" spans="1:26" ht="15.75" customHeight="1" x14ac:dyDescent="0.2">
      <c r="A52" s="21">
        <f>Kontoplan!B42</f>
        <v>6800</v>
      </c>
      <c r="B52" s="21" t="str">
        <f>Kontoplan!C42</f>
        <v>Kontorrekvisita</v>
      </c>
      <c r="C52" s="22"/>
      <c r="D52" s="22"/>
      <c r="E52" s="31">
        <f t="shared" si="2"/>
        <v>0</v>
      </c>
      <c r="F52" s="22"/>
      <c r="G52" s="22"/>
      <c r="H52" s="22"/>
      <c r="I52" s="22"/>
      <c r="J52" s="22"/>
      <c r="K52" s="22"/>
      <c r="L52" s="22"/>
      <c r="M52" s="22"/>
      <c r="N52" s="22"/>
      <c r="O52" s="22"/>
      <c r="P52" s="22"/>
      <c r="Q52" s="22"/>
      <c r="R52" s="1"/>
      <c r="S52" s="39"/>
      <c r="T52" s="1"/>
      <c r="U52" s="1"/>
      <c r="V52" s="1"/>
      <c r="W52" s="1"/>
      <c r="X52" s="1"/>
      <c r="Y52" s="1"/>
      <c r="Z52" s="1"/>
    </row>
    <row r="53" spans="1:26" ht="15.75" customHeight="1" x14ac:dyDescent="0.2">
      <c r="A53" s="21">
        <f>Kontoplan!B43</f>
        <v>6810</v>
      </c>
      <c r="B53" s="21" t="str">
        <f>Kontoplan!C43</f>
        <v>Datakostnad</v>
      </c>
      <c r="C53" s="22"/>
      <c r="D53" s="22"/>
      <c r="E53" s="31">
        <f t="shared" si="2"/>
        <v>0</v>
      </c>
      <c r="F53" s="22"/>
      <c r="G53" s="22"/>
      <c r="H53" s="22"/>
      <c r="I53" s="22"/>
      <c r="J53" s="22"/>
      <c r="K53" s="22"/>
      <c r="L53" s="22"/>
      <c r="M53" s="22"/>
      <c r="N53" s="22"/>
      <c r="O53" s="22"/>
      <c r="P53" s="22"/>
      <c r="Q53" s="22"/>
      <c r="R53" s="1"/>
      <c r="S53" s="39"/>
      <c r="T53" s="1"/>
      <c r="U53" s="1"/>
      <c r="V53" s="1"/>
      <c r="W53" s="1"/>
      <c r="X53" s="1"/>
      <c r="Y53" s="1"/>
      <c r="Z53" s="1"/>
    </row>
    <row r="54" spans="1:26" ht="15.75" customHeight="1" x14ac:dyDescent="0.2">
      <c r="A54" s="21">
        <f>Kontoplan!B44</f>
        <v>6860</v>
      </c>
      <c r="B54" s="21" t="str">
        <f>Kontoplan!C44</f>
        <v>Møte, kurs, oppdatering o.l</v>
      </c>
      <c r="C54" s="22"/>
      <c r="D54" s="22"/>
      <c r="E54" s="31">
        <f t="shared" si="2"/>
        <v>0</v>
      </c>
      <c r="F54" s="22"/>
      <c r="G54" s="22"/>
      <c r="H54" s="22"/>
      <c r="I54" s="22"/>
      <c r="J54" s="22"/>
      <c r="K54" s="22"/>
      <c r="L54" s="22"/>
      <c r="M54" s="22"/>
      <c r="N54" s="22"/>
      <c r="O54" s="22"/>
      <c r="P54" s="22"/>
      <c r="Q54" s="22"/>
      <c r="R54" s="1"/>
      <c r="S54" s="39"/>
      <c r="T54" s="1"/>
      <c r="U54" s="1"/>
      <c r="V54" s="1"/>
      <c r="W54" s="1"/>
      <c r="X54" s="1"/>
      <c r="Y54" s="1"/>
      <c r="Z54" s="1"/>
    </row>
    <row r="55" spans="1:26" ht="15.75" customHeight="1" x14ac:dyDescent="0.2">
      <c r="A55" s="21">
        <f>Kontoplan!B45</f>
        <v>6900</v>
      </c>
      <c r="B55" s="21" t="str">
        <f>Kontoplan!C45</f>
        <v>Mobil</v>
      </c>
      <c r="C55" s="22"/>
      <c r="D55" s="22"/>
      <c r="E55" s="31">
        <f t="shared" si="2"/>
        <v>0</v>
      </c>
      <c r="F55" s="22"/>
      <c r="G55" s="22"/>
      <c r="H55" s="22"/>
      <c r="I55" s="22"/>
      <c r="J55" s="22"/>
      <c r="K55" s="22"/>
      <c r="L55" s="22"/>
      <c r="M55" s="22"/>
      <c r="N55" s="22"/>
      <c r="O55" s="22"/>
      <c r="P55" s="22"/>
      <c r="Q55" s="22"/>
      <c r="R55" s="1"/>
      <c r="S55" s="39"/>
      <c r="T55" s="1"/>
      <c r="U55" s="1"/>
      <c r="V55" s="1"/>
      <c r="W55" s="1"/>
      <c r="X55" s="1"/>
      <c r="Y55" s="1"/>
      <c r="Z55" s="1"/>
    </row>
    <row r="56" spans="1:26" ht="15.75" customHeight="1" x14ac:dyDescent="0.2">
      <c r="A56" s="21">
        <f>Kontoplan!B46</f>
        <v>7140</v>
      </c>
      <c r="B56" s="21" t="str">
        <f>Kontoplan!C46</f>
        <v>Reisekostnad idrett</v>
      </c>
      <c r="C56" s="22"/>
      <c r="D56" s="22"/>
      <c r="E56" s="31">
        <f t="shared" si="2"/>
        <v>0</v>
      </c>
      <c r="F56" s="22"/>
      <c r="G56" s="22"/>
      <c r="H56" s="22"/>
      <c r="I56" s="22"/>
      <c r="J56" s="22"/>
      <c r="K56" s="22"/>
      <c r="L56" s="22"/>
      <c r="M56" s="22"/>
      <c r="N56" s="22"/>
      <c r="O56" s="22"/>
      <c r="P56" s="22"/>
      <c r="Q56" s="22"/>
      <c r="R56" s="1"/>
      <c r="S56" s="39"/>
      <c r="T56" s="1"/>
      <c r="U56" s="1"/>
      <c r="V56" s="1"/>
      <c r="W56" s="1"/>
      <c r="X56" s="1"/>
      <c r="Y56" s="1"/>
      <c r="Z56" s="1"/>
    </row>
    <row r="57" spans="1:26" ht="15.75" customHeight="1" x14ac:dyDescent="0.2">
      <c r="A57" s="21">
        <f>Kontoplan!B47</f>
        <v>7141</v>
      </c>
      <c r="B57" s="21" t="str">
        <f>Kontoplan!C47</f>
        <v>Reisekostnad annet</v>
      </c>
      <c r="C57" s="22"/>
      <c r="D57" s="22"/>
      <c r="E57" s="31">
        <f t="shared" si="2"/>
        <v>0</v>
      </c>
      <c r="F57" s="22"/>
      <c r="G57" s="22"/>
      <c r="H57" s="22"/>
      <c r="I57" s="22"/>
      <c r="J57" s="22"/>
      <c r="K57" s="22"/>
      <c r="L57" s="22"/>
      <c r="M57" s="22"/>
      <c r="N57" s="22"/>
      <c r="O57" s="22"/>
      <c r="P57" s="22"/>
      <c r="Q57" s="22"/>
      <c r="R57" s="1"/>
      <c r="S57" s="39"/>
      <c r="T57" s="1"/>
      <c r="U57" s="1"/>
      <c r="V57" s="1"/>
      <c r="W57" s="1"/>
      <c r="X57" s="1"/>
      <c r="Y57" s="1"/>
      <c r="Z57" s="1"/>
    </row>
    <row r="58" spans="1:26" ht="15.75" customHeight="1" x14ac:dyDescent="0.2">
      <c r="A58" s="21">
        <f>Kontoplan!B48</f>
        <v>7310</v>
      </c>
      <c r="B58" s="21" t="str">
        <f>Kontoplan!C48</f>
        <v>Arrangement, idrett</v>
      </c>
      <c r="C58" s="22"/>
      <c r="D58" s="22"/>
      <c r="E58" s="31">
        <f t="shared" si="2"/>
        <v>0</v>
      </c>
      <c r="F58" s="22"/>
      <c r="G58" s="22"/>
      <c r="H58" s="22"/>
      <c r="I58" s="22"/>
      <c r="J58" s="22"/>
      <c r="K58" s="22"/>
      <c r="L58" s="22"/>
      <c r="M58" s="22"/>
      <c r="N58" s="22"/>
      <c r="O58" s="22"/>
      <c r="P58" s="22"/>
      <c r="Q58" s="22"/>
      <c r="R58" s="1"/>
      <c r="S58" s="39"/>
      <c r="T58" s="1"/>
      <c r="U58" s="1"/>
      <c r="V58" s="1"/>
      <c r="W58" s="1"/>
      <c r="X58" s="1"/>
      <c r="Y58" s="1"/>
      <c r="Z58" s="1"/>
    </row>
    <row r="59" spans="1:26" ht="15.75" customHeight="1" x14ac:dyDescent="0.2">
      <c r="A59" s="21">
        <f>Kontoplan!B49</f>
        <v>7315</v>
      </c>
      <c r="B59" s="21" t="str">
        <f>Kontoplan!C49</f>
        <v>Arrangement, ikke idrett</v>
      </c>
      <c r="C59" s="22"/>
      <c r="D59" s="22"/>
      <c r="E59" s="31">
        <f t="shared" si="2"/>
        <v>0</v>
      </c>
      <c r="F59" s="22"/>
      <c r="G59" s="22"/>
      <c r="H59" s="22"/>
      <c r="I59" s="22"/>
      <c r="J59" s="22"/>
      <c r="K59" s="22"/>
      <c r="L59" s="22"/>
      <c r="M59" s="22"/>
      <c r="N59" s="22"/>
      <c r="O59" s="22"/>
      <c r="P59" s="22"/>
      <c r="Q59" s="22"/>
      <c r="R59" s="1"/>
      <c r="S59" s="39"/>
      <c r="T59" s="1"/>
      <c r="U59" s="1"/>
      <c r="V59" s="1"/>
      <c r="W59" s="1"/>
      <c r="X59" s="1"/>
      <c r="Y59" s="1"/>
      <c r="Z59" s="1"/>
    </row>
    <row r="60" spans="1:26" ht="15.75" customHeight="1" x14ac:dyDescent="0.2">
      <c r="A60" s="21">
        <f>Kontoplan!B50</f>
        <v>7320</v>
      </c>
      <c r="B60" s="21" t="str">
        <f>Kontoplan!C50</f>
        <v>Markedsføring</v>
      </c>
      <c r="C60" s="22"/>
      <c r="D60" s="22"/>
      <c r="E60" s="31">
        <f t="shared" si="2"/>
        <v>0</v>
      </c>
      <c r="F60" s="22"/>
      <c r="G60" s="22"/>
      <c r="H60" s="22"/>
      <c r="I60" s="22"/>
      <c r="J60" s="22"/>
      <c r="K60" s="22"/>
      <c r="L60" s="22"/>
      <c r="M60" s="22"/>
      <c r="N60" s="22"/>
      <c r="O60" s="22"/>
      <c r="P60" s="22"/>
      <c r="Q60" s="22"/>
      <c r="R60" s="1"/>
      <c r="S60" s="39"/>
      <c r="T60" s="1"/>
      <c r="U60" s="1"/>
      <c r="V60" s="1"/>
      <c r="W60" s="1"/>
      <c r="X60" s="1"/>
      <c r="Y60" s="1"/>
      <c r="Z60" s="1"/>
    </row>
    <row r="61" spans="1:26" ht="15.75" customHeight="1" x14ac:dyDescent="0.2">
      <c r="A61" s="21">
        <f>Kontoplan!B51</f>
        <v>7350</v>
      </c>
      <c r="B61" s="21" t="str">
        <f>Kontoplan!C51</f>
        <v>Representasjon</v>
      </c>
      <c r="C61" s="22"/>
      <c r="D61" s="22"/>
      <c r="E61" s="31">
        <f t="shared" si="2"/>
        <v>0</v>
      </c>
      <c r="F61" s="22"/>
      <c r="G61" s="22"/>
      <c r="H61" s="22"/>
      <c r="I61" s="22"/>
      <c r="J61" s="22"/>
      <c r="K61" s="22"/>
      <c r="L61" s="22"/>
      <c r="M61" s="22"/>
      <c r="N61" s="22"/>
      <c r="O61" s="22"/>
      <c r="P61" s="22"/>
      <c r="Q61" s="22"/>
      <c r="R61" s="1"/>
      <c r="S61" s="39"/>
      <c r="T61" s="1"/>
      <c r="U61" s="1"/>
      <c r="V61" s="1"/>
      <c r="W61" s="1"/>
      <c r="X61" s="1"/>
      <c r="Y61" s="1"/>
      <c r="Z61" s="1"/>
    </row>
    <row r="62" spans="1:26" ht="15.75" customHeight="1" x14ac:dyDescent="0.2">
      <c r="A62" s="21">
        <f>Kontoplan!B52</f>
        <v>7401</v>
      </c>
      <c r="B62" s="21" t="str">
        <f>Kontoplan!C52</f>
        <v>Bot</v>
      </c>
      <c r="C62" s="22"/>
      <c r="D62" s="22"/>
      <c r="E62" s="31">
        <f t="shared" si="2"/>
        <v>0</v>
      </c>
      <c r="F62" s="22"/>
      <c r="G62" s="22"/>
      <c r="H62" s="22"/>
      <c r="I62" s="22"/>
      <c r="J62" s="22"/>
      <c r="K62" s="22"/>
      <c r="L62" s="22"/>
      <c r="M62" s="22"/>
      <c r="N62" s="22"/>
      <c r="O62" s="22"/>
      <c r="P62" s="22"/>
      <c r="Q62" s="22"/>
      <c r="R62" s="1"/>
      <c r="S62" s="39"/>
      <c r="T62" s="1"/>
      <c r="U62" s="1"/>
      <c r="V62" s="1"/>
      <c r="W62" s="1"/>
      <c r="X62" s="1"/>
      <c r="Y62" s="1"/>
      <c r="Z62" s="1"/>
    </row>
    <row r="63" spans="1:26" ht="15.75" customHeight="1" x14ac:dyDescent="0.2">
      <c r="A63" s="21">
        <f>Kontoplan!B53</f>
        <v>7410</v>
      </c>
      <c r="B63" s="21" t="str">
        <f>Kontoplan!C53</f>
        <v>Kontingent</v>
      </c>
      <c r="C63" s="22"/>
      <c r="D63" s="22"/>
      <c r="E63" s="31">
        <f t="shared" si="2"/>
        <v>0</v>
      </c>
      <c r="F63" s="22"/>
      <c r="G63" s="22"/>
      <c r="H63" s="22"/>
      <c r="I63" s="22"/>
      <c r="J63" s="22"/>
      <c r="K63" s="22"/>
      <c r="L63" s="22"/>
      <c r="M63" s="22"/>
      <c r="N63" s="22"/>
      <c r="O63" s="22"/>
      <c r="P63" s="22"/>
      <c r="Q63" s="22"/>
      <c r="R63" s="1"/>
      <c r="S63" s="39"/>
      <c r="T63" s="1"/>
      <c r="U63" s="1"/>
      <c r="V63" s="1"/>
      <c r="W63" s="1"/>
      <c r="X63" s="1"/>
      <c r="Y63" s="1"/>
      <c r="Z63" s="1"/>
    </row>
    <row r="64" spans="1:26" ht="15.75" customHeight="1" x14ac:dyDescent="0.2">
      <c r="A64" s="21">
        <f>Kontoplan!B54</f>
        <v>7430</v>
      </c>
      <c r="B64" s="21" t="str">
        <f>Kontoplan!C54</f>
        <v>Gave</v>
      </c>
      <c r="C64" s="22"/>
      <c r="D64" s="22"/>
      <c r="E64" s="31">
        <f t="shared" si="2"/>
        <v>0</v>
      </c>
      <c r="F64" s="22"/>
      <c r="G64" s="22"/>
      <c r="H64" s="22"/>
      <c r="I64" s="22"/>
      <c r="J64" s="22"/>
      <c r="K64" s="22"/>
      <c r="L64" s="22"/>
      <c r="M64" s="22"/>
      <c r="N64" s="22"/>
      <c r="O64" s="22"/>
      <c r="P64" s="22"/>
      <c r="Q64" s="22"/>
      <c r="R64" s="1"/>
      <c r="S64" s="39"/>
      <c r="T64" s="1"/>
      <c r="U64" s="1"/>
      <c r="V64" s="1"/>
      <c r="W64" s="1"/>
      <c r="X64" s="1"/>
      <c r="Y64" s="1"/>
      <c r="Z64" s="1"/>
    </row>
    <row r="65" spans="1:26" ht="15.75" customHeight="1" x14ac:dyDescent="0.2">
      <c r="A65" s="21">
        <f>Kontoplan!B55</f>
        <v>7500</v>
      </c>
      <c r="B65" s="21" t="str">
        <f>Kontoplan!C55</f>
        <v>Forsikringspremie</v>
      </c>
      <c r="C65" s="22"/>
      <c r="D65" s="22"/>
      <c r="E65" s="31">
        <f t="shared" si="2"/>
        <v>0</v>
      </c>
      <c r="F65" s="22"/>
      <c r="G65" s="22"/>
      <c r="H65" s="22"/>
      <c r="I65" s="22"/>
      <c r="J65" s="22"/>
      <c r="K65" s="22"/>
      <c r="L65" s="22"/>
      <c r="M65" s="22"/>
      <c r="N65" s="22"/>
      <c r="O65" s="22"/>
      <c r="P65" s="22"/>
      <c r="Q65" s="22"/>
      <c r="R65" s="1"/>
      <c r="S65" s="39"/>
      <c r="T65" s="1"/>
      <c r="U65" s="1"/>
      <c r="V65" s="1"/>
      <c r="W65" s="1"/>
      <c r="X65" s="1"/>
      <c r="Y65" s="1"/>
      <c r="Z65" s="1"/>
    </row>
    <row r="66" spans="1:26" ht="15.75" customHeight="1" x14ac:dyDescent="0.2">
      <c r="A66" s="21">
        <f>Kontoplan!B56</f>
        <v>7770</v>
      </c>
      <c r="B66" s="21" t="str">
        <f>Kontoplan!C56</f>
        <v>Bank og kortgebyr</v>
      </c>
      <c r="C66" s="22"/>
      <c r="D66" s="22"/>
      <c r="E66" s="31">
        <f t="shared" si="2"/>
        <v>0</v>
      </c>
      <c r="F66" s="22"/>
      <c r="G66" s="22"/>
      <c r="H66" s="22"/>
      <c r="I66" s="22"/>
      <c r="J66" s="22"/>
      <c r="K66" s="22"/>
      <c r="L66" s="22"/>
      <c r="M66" s="22"/>
      <c r="N66" s="22"/>
      <c r="O66" s="22"/>
      <c r="P66" s="22"/>
      <c r="Q66" s="22"/>
      <c r="R66" s="1"/>
      <c r="S66" s="39"/>
      <c r="T66" s="1"/>
      <c r="U66" s="1"/>
      <c r="V66" s="1"/>
      <c r="W66" s="1"/>
      <c r="X66" s="1"/>
      <c r="Y66" s="1"/>
      <c r="Z66" s="1"/>
    </row>
    <row r="67" spans="1:26" ht="15.75" customHeight="1" x14ac:dyDescent="0.2">
      <c r="A67" s="21">
        <f>Kontoplan!B57</f>
        <v>7791</v>
      </c>
      <c r="B67" s="21" t="str">
        <f>Kontoplan!C57</f>
        <v>Internstøtte grupper</v>
      </c>
      <c r="C67" s="22"/>
      <c r="D67" s="22"/>
      <c r="E67" s="31">
        <f t="shared" si="2"/>
        <v>0</v>
      </c>
      <c r="F67" s="22"/>
      <c r="G67" s="22"/>
      <c r="H67" s="22"/>
      <c r="I67" s="22"/>
      <c r="J67" s="22"/>
      <c r="K67" s="22"/>
      <c r="L67" s="22"/>
      <c r="M67" s="22"/>
      <c r="N67" s="22"/>
      <c r="O67" s="22"/>
      <c r="P67" s="22"/>
      <c r="Q67" s="22"/>
      <c r="R67" s="1"/>
      <c r="S67" s="39"/>
      <c r="T67" s="1"/>
      <c r="U67" s="1"/>
      <c r="V67" s="1"/>
      <c r="W67" s="1"/>
      <c r="X67" s="1"/>
      <c r="Y67" s="1"/>
      <c r="Z67" s="1"/>
    </row>
    <row r="68" spans="1:26" ht="15.75" customHeight="1" x14ac:dyDescent="0.2">
      <c r="A68" s="21">
        <f>Kontoplan!B58</f>
        <v>8050</v>
      </c>
      <c r="B68" s="21" t="str">
        <f>Kontoplan!C58</f>
        <v>Annen renteinntekt</v>
      </c>
      <c r="C68" s="22"/>
      <c r="D68" s="22"/>
      <c r="E68" s="31">
        <f t="shared" si="2"/>
        <v>0</v>
      </c>
      <c r="F68" s="22"/>
      <c r="G68" s="22"/>
      <c r="H68" s="22"/>
      <c r="I68" s="22"/>
      <c r="J68" s="22"/>
      <c r="K68" s="22"/>
      <c r="L68" s="22"/>
      <c r="M68" s="22"/>
      <c r="N68" s="22"/>
      <c r="O68" s="22"/>
      <c r="P68" s="22"/>
      <c r="Q68" s="22"/>
      <c r="R68" s="1"/>
      <c r="S68" s="39"/>
      <c r="T68" s="1"/>
      <c r="U68" s="1"/>
      <c r="V68" s="1"/>
      <c r="W68" s="1"/>
      <c r="X68" s="1"/>
      <c r="Y68" s="1"/>
      <c r="Z68" s="1"/>
    </row>
    <row r="69" spans="1:26" ht="15.75" customHeight="1" x14ac:dyDescent="0.2">
      <c r="A69" s="21">
        <f>Kontoplan!B59</f>
        <v>8150</v>
      </c>
      <c r="B69" s="21" t="str">
        <f>Kontoplan!C59</f>
        <v>Annen rentekostnad</v>
      </c>
      <c r="C69" s="22"/>
      <c r="D69" s="22"/>
      <c r="E69" s="31">
        <f t="shared" si="2"/>
        <v>0</v>
      </c>
      <c r="F69" s="22"/>
      <c r="G69" s="22"/>
      <c r="H69" s="22"/>
      <c r="I69" s="22"/>
      <c r="J69" s="22"/>
      <c r="K69" s="22"/>
      <c r="L69" s="22"/>
      <c r="M69" s="22"/>
      <c r="N69" s="22"/>
      <c r="O69" s="22"/>
      <c r="P69" s="22"/>
      <c r="Q69" s="22"/>
      <c r="R69" s="1"/>
      <c r="S69" s="39"/>
      <c r="T69" s="1"/>
      <c r="U69" s="1"/>
      <c r="V69" s="1"/>
      <c r="W69" s="1"/>
      <c r="X69" s="1"/>
      <c r="Y69" s="1"/>
      <c r="Z69" s="1"/>
    </row>
    <row r="70" spans="1:26" ht="15.75" customHeight="1" x14ac:dyDescent="0.2">
      <c r="A70" s="21">
        <f>Kontoplan!B60</f>
        <v>8170</v>
      </c>
      <c r="B70" s="21" t="str">
        <f>Kontoplan!C60</f>
        <v>Annen finanskostnad</v>
      </c>
      <c r="C70" s="22"/>
      <c r="D70" s="22"/>
      <c r="E70" s="31">
        <f t="shared" si="2"/>
        <v>0</v>
      </c>
      <c r="F70" s="22"/>
      <c r="G70" s="22"/>
      <c r="H70" s="22"/>
      <c r="I70" s="22"/>
      <c r="J70" s="22"/>
      <c r="K70" s="22"/>
      <c r="L70" s="22"/>
      <c r="M70" s="22"/>
      <c r="N70" s="22"/>
      <c r="O70" s="22"/>
      <c r="P70" s="22"/>
      <c r="Q70" s="22"/>
      <c r="R70" s="1"/>
      <c r="S70" s="39"/>
      <c r="T70" s="1"/>
      <c r="U70" s="1"/>
      <c r="V70" s="1"/>
      <c r="W70" s="1"/>
      <c r="X70" s="1"/>
      <c r="Y70" s="1"/>
      <c r="Z70" s="1"/>
    </row>
    <row r="71" spans="1:26" ht="15.75" customHeight="1" x14ac:dyDescent="0.2">
      <c r="A71" s="1"/>
      <c r="B71" s="1"/>
      <c r="C71" s="28"/>
      <c r="D71" s="28"/>
      <c r="E71" s="28"/>
      <c r="F71" s="28"/>
      <c r="G71" s="28"/>
      <c r="H71" s="28"/>
      <c r="I71" s="28"/>
      <c r="J71" s="28"/>
      <c r="K71" s="28"/>
      <c r="L71" s="28"/>
      <c r="M71" s="28"/>
      <c r="N71" s="28"/>
      <c r="O71" s="28"/>
      <c r="P71" s="28"/>
      <c r="Q71" s="28"/>
      <c r="R71" s="1"/>
      <c r="S71" s="1"/>
      <c r="T71" s="1"/>
      <c r="U71" s="1"/>
      <c r="V71" s="1"/>
      <c r="W71" s="1"/>
      <c r="X71" s="1"/>
      <c r="Y71" s="1"/>
      <c r="Z71" s="1"/>
    </row>
    <row r="72" spans="1:26" ht="15.75" customHeight="1" x14ac:dyDescent="0.2">
      <c r="A72" s="63" t="s">
        <v>172</v>
      </c>
      <c r="B72" s="61"/>
      <c r="C72" s="30">
        <f t="shared" ref="C72:Q72" si="3">SUM(C39:C71)</f>
        <v>0</v>
      </c>
      <c r="D72" s="30">
        <f t="shared" si="3"/>
        <v>0</v>
      </c>
      <c r="E72" s="31">
        <f t="shared" si="3"/>
        <v>328935</v>
      </c>
      <c r="F72" s="30">
        <f t="shared" si="3"/>
        <v>6370</v>
      </c>
      <c r="G72" s="30">
        <f t="shared" si="3"/>
        <v>12495</v>
      </c>
      <c r="H72" s="30">
        <f t="shared" si="3"/>
        <v>212740</v>
      </c>
      <c r="I72" s="30">
        <f t="shared" si="3"/>
        <v>12250</v>
      </c>
      <c r="J72" s="30">
        <f t="shared" si="3"/>
        <v>2695</v>
      </c>
      <c r="K72" s="30">
        <f t="shared" si="3"/>
        <v>0</v>
      </c>
      <c r="L72" s="30">
        <f t="shared" si="3"/>
        <v>0</v>
      </c>
      <c r="M72" s="30">
        <f t="shared" si="3"/>
        <v>6370</v>
      </c>
      <c r="N72" s="30">
        <f t="shared" si="3"/>
        <v>12740</v>
      </c>
      <c r="O72" s="30">
        <f t="shared" si="3"/>
        <v>48820</v>
      </c>
      <c r="P72" s="30">
        <f t="shared" si="3"/>
        <v>14455</v>
      </c>
      <c r="Q72" s="30">
        <f t="shared" si="3"/>
        <v>0</v>
      </c>
      <c r="R72" s="1"/>
      <c r="S72" s="3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3" t="s">
        <v>173</v>
      </c>
      <c r="B74" s="61"/>
      <c r="C74" s="30">
        <f t="shared" ref="C74:Q74" si="4">C32+C72</f>
        <v>0</v>
      </c>
      <c r="D74" s="30">
        <f t="shared" si="4"/>
        <v>0</v>
      </c>
      <c r="E74" s="31">
        <f t="shared" si="4"/>
        <v>-10712</v>
      </c>
      <c r="F74" s="30">
        <f t="shared" si="4"/>
        <v>3596</v>
      </c>
      <c r="G74" s="30">
        <f t="shared" si="4"/>
        <v>-22731</v>
      </c>
      <c r="H74" s="30">
        <f t="shared" si="4"/>
        <v>7192</v>
      </c>
      <c r="I74" s="30">
        <f t="shared" si="4"/>
        <v>6950</v>
      </c>
      <c r="J74" s="30">
        <f t="shared" si="4"/>
        <v>1556</v>
      </c>
      <c r="K74" s="30">
        <f t="shared" si="4"/>
        <v>0</v>
      </c>
      <c r="L74" s="30">
        <f t="shared" si="4"/>
        <v>0</v>
      </c>
      <c r="M74" s="30">
        <f t="shared" si="4"/>
        <v>3596</v>
      </c>
      <c r="N74" s="30">
        <f t="shared" si="4"/>
        <v>-22731</v>
      </c>
      <c r="O74" s="30">
        <f t="shared" si="4"/>
        <v>3596</v>
      </c>
      <c r="P74" s="30">
        <f t="shared" si="4"/>
        <v>8264</v>
      </c>
      <c r="Q74" s="30">
        <f t="shared" si="4"/>
        <v>0</v>
      </c>
      <c r="R74" s="1"/>
      <c r="S74" s="3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Z1000"/>
  <sheetViews>
    <sheetView workbookViewId="0">
      <pane xSplit="2" ySplit="5" topLeftCell="C6" activePane="bottomRight" state="frozen"/>
      <selection pane="topRight" activeCell="C1" sqref="C1"/>
      <selection pane="bottomLeft" activeCell="A6" sqref="A6"/>
      <selection pane="bottomRight" activeCell="C6" sqref="C6"/>
    </sheetView>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176</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6"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7" t="s">
        <v>126</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8" t="str">
        <f ca="1">MID(CELL("filename",A1),FIND("]",CELL("filename",A1))+1,255)</f>
        <v>Pole Fitness</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5" t="s">
        <v>161</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9" t="s">
        <v>162</v>
      </c>
      <c r="B12" s="19" t="s">
        <v>163</v>
      </c>
      <c r="C12" s="19" t="s">
        <v>164</v>
      </c>
      <c r="D12" s="19" t="s">
        <v>165</v>
      </c>
      <c r="E12" s="20" t="s">
        <v>166</v>
      </c>
      <c r="F12" s="19" t="s">
        <v>177</v>
      </c>
      <c r="G12" s="19" t="s">
        <v>178</v>
      </c>
      <c r="H12" s="19" t="s">
        <v>179</v>
      </c>
      <c r="I12" s="19" t="s">
        <v>180</v>
      </c>
      <c r="J12" s="19" t="s">
        <v>181</v>
      </c>
      <c r="K12" s="19" t="s">
        <v>182</v>
      </c>
      <c r="L12" s="19" t="s">
        <v>183</v>
      </c>
      <c r="M12" s="19" t="s">
        <v>184</v>
      </c>
      <c r="N12" s="19" t="s">
        <v>185</v>
      </c>
      <c r="O12" s="19" t="s">
        <v>186</v>
      </c>
      <c r="P12" s="19" t="s">
        <v>187</v>
      </c>
      <c r="Q12" s="19" t="s">
        <v>188</v>
      </c>
      <c r="R12" s="38"/>
      <c r="S12" s="19" t="s">
        <v>189</v>
      </c>
      <c r="T12" s="1"/>
      <c r="U12" s="1"/>
      <c r="V12" s="1"/>
      <c r="W12" s="1"/>
      <c r="X12" s="1"/>
      <c r="Y12" s="1"/>
      <c r="Z12" s="1"/>
    </row>
    <row r="13" spans="1:26" ht="15.75" customHeight="1" x14ac:dyDescent="0.2">
      <c r="A13" s="21">
        <f>Kontoplan!B11</f>
        <v>3000</v>
      </c>
      <c r="B13" s="21" t="str">
        <f>Kontoplan!C11</f>
        <v>Salgsinntekter, avgiftspliktig</v>
      </c>
      <c r="C13" s="22"/>
      <c r="D13" s="22"/>
      <c r="E13" s="31">
        <f t="shared" ref="E13:E14" si="0">SUM(F13:Q13)</f>
        <v>0</v>
      </c>
      <c r="F13" s="22"/>
      <c r="G13" s="22"/>
      <c r="H13" s="22"/>
      <c r="I13" s="22"/>
      <c r="J13" s="22"/>
      <c r="K13" s="22"/>
      <c r="L13" s="22"/>
      <c r="M13" s="22"/>
      <c r="N13" s="22"/>
      <c r="O13" s="22"/>
      <c r="P13" s="22"/>
      <c r="Q13" s="22"/>
      <c r="R13" s="1"/>
      <c r="S13" s="39"/>
      <c r="T13" s="1"/>
      <c r="U13" s="1"/>
      <c r="V13" s="1"/>
      <c r="W13" s="1"/>
      <c r="X13" s="1"/>
      <c r="Y13" s="1"/>
      <c r="Z13" s="1"/>
    </row>
    <row r="14" spans="1:26" ht="15.75" customHeight="1" x14ac:dyDescent="0.2">
      <c r="A14" s="21">
        <f>Kontoplan!B12</f>
        <v>3009</v>
      </c>
      <c r="B14" s="21" t="str">
        <f>Kontoplan!C12</f>
        <v>Sponsorinntekt</v>
      </c>
      <c r="C14" s="22"/>
      <c r="D14" s="22"/>
      <c r="E14" s="31">
        <f t="shared" si="0"/>
        <v>0</v>
      </c>
      <c r="F14" s="22"/>
      <c r="G14" s="22"/>
      <c r="H14" s="22"/>
      <c r="I14" s="22"/>
      <c r="J14" s="22"/>
      <c r="K14" s="22"/>
      <c r="L14" s="22"/>
      <c r="M14" s="22"/>
      <c r="N14" s="22"/>
      <c r="O14" s="22"/>
      <c r="P14" s="22"/>
      <c r="Q14" s="22"/>
      <c r="R14" s="1"/>
      <c r="S14" s="39"/>
      <c r="T14" s="1"/>
      <c r="U14" s="1"/>
      <c r="V14" s="1"/>
      <c r="W14" s="1"/>
      <c r="X14" s="1"/>
      <c r="Y14" s="1"/>
      <c r="Z14" s="1"/>
    </row>
    <row r="15" spans="1:26" ht="15.75" customHeight="1" x14ac:dyDescent="0.2">
      <c r="A15" s="21">
        <f>Kontoplan!B13</f>
        <v>3100</v>
      </c>
      <c r="B15" s="21" t="str">
        <f>Kontoplan!C13</f>
        <v>Salgsinntekter, avgiftsfri</v>
      </c>
      <c r="C15" s="22"/>
      <c r="D15" s="22"/>
      <c r="E15" s="31" t="s">
        <v>191</v>
      </c>
      <c r="F15" s="22" t="s">
        <v>191</v>
      </c>
      <c r="G15" s="22">
        <v>0</v>
      </c>
      <c r="H15" s="22">
        <v>0</v>
      </c>
      <c r="I15" s="22">
        <v>0</v>
      </c>
      <c r="J15" s="22">
        <v>0</v>
      </c>
      <c r="K15" s="22">
        <v>0</v>
      </c>
      <c r="L15" s="22">
        <v>0</v>
      </c>
      <c r="M15" s="22">
        <v>0</v>
      </c>
      <c r="N15" s="22">
        <v>-3500</v>
      </c>
      <c r="O15" s="22">
        <v>-34000</v>
      </c>
      <c r="P15" s="22">
        <v>0</v>
      </c>
      <c r="Q15" s="22">
        <v>-1250</v>
      </c>
      <c r="R15" s="1"/>
      <c r="S15" s="39"/>
      <c r="T15" s="1"/>
      <c r="U15" s="1"/>
      <c r="V15" s="1"/>
      <c r="W15" s="1"/>
      <c r="X15" s="1"/>
      <c r="Y15" s="1"/>
      <c r="Z15" s="1"/>
    </row>
    <row r="16" spans="1:26" ht="15.75" customHeight="1" x14ac:dyDescent="0.2">
      <c r="A16" s="21">
        <f>Kontoplan!B14</f>
        <v>3101</v>
      </c>
      <c r="B16" s="21" t="str">
        <f>Kontoplan!C14</f>
        <v>Dugnad</v>
      </c>
      <c r="C16" s="22"/>
      <c r="D16" s="22"/>
      <c r="E16" s="31">
        <f t="shared" ref="E16:E20" si="1">SUM(F16:Q16)</f>
        <v>0</v>
      </c>
      <c r="F16" s="22"/>
      <c r="G16" s="22"/>
      <c r="H16" s="22"/>
      <c r="I16" s="22"/>
      <c r="J16" s="22"/>
      <c r="K16" s="22"/>
      <c r="L16" s="22"/>
      <c r="M16" s="22"/>
      <c r="N16" s="22"/>
      <c r="O16" s="22"/>
      <c r="P16" s="22"/>
      <c r="Q16" s="22"/>
      <c r="R16" s="1"/>
      <c r="S16" s="39"/>
      <c r="T16" s="1"/>
      <c r="U16" s="1"/>
      <c r="V16" s="1"/>
      <c r="W16" s="1"/>
      <c r="X16" s="1"/>
      <c r="Y16" s="1"/>
      <c r="Z16" s="1"/>
    </row>
    <row r="17" spans="1:26" ht="15.75" customHeight="1" x14ac:dyDescent="0.2">
      <c r="A17" s="21">
        <f>Kontoplan!B15</f>
        <v>3410</v>
      </c>
      <c r="B17" s="21" t="str">
        <f>Kontoplan!C15</f>
        <v>Tilskudd fra Oslo Kommune</v>
      </c>
      <c r="C17" s="22"/>
      <c r="D17" s="22"/>
      <c r="E17" s="31">
        <f t="shared" si="1"/>
        <v>0</v>
      </c>
      <c r="F17" s="22"/>
      <c r="G17" s="22"/>
      <c r="H17" s="22"/>
      <c r="I17" s="22"/>
      <c r="J17" s="22"/>
      <c r="K17" s="22"/>
      <c r="L17" s="22"/>
      <c r="M17" s="22"/>
      <c r="N17" s="22"/>
      <c r="O17" s="22"/>
      <c r="P17" s="22"/>
      <c r="Q17" s="22"/>
      <c r="R17" s="1"/>
      <c r="S17" s="39"/>
      <c r="T17" s="1"/>
      <c r="U17" s="1"/>
      <c r="V17" s="1"/>
      <c r="W17" s="1"/>
      <c r="X17" s="1"/>
      <c r="Y17" s="1"/>
      <c r="Z17" s="1"/>
    </row>
    <row r="18" spans="1:26" ht="15.75" customHeight="1" x14ac:dyDescent="0.2">
      <c r="A18" s="21">
        <f>Kontoplan!B16</f>
        <v>3420</v>
      </c>
      <c r="B18" s="21" t="str">
        <f>Kontoplan!C16</f>
        <v>Momskompensasjon</v>
      </c>
      <c r="C18" s="22"/>
      <c r="D18" s="22"/>
      <c r="E18" s="31">
        <f t="shared" si="1"/>
        <v>0</v>
      </c>
      <c r="F18" s="22"/>
      <c r="G18" s="22"/>
      <c r="H18" s="22"/>
      <c r="I18" s="22"/>
      <c r="J18" s="22"/>
      <c r="K18" s="22"/>
      <c r="L18" s="22"/>
      <c r="M18" s="22"/>
      <c r="N18" s="22"/>
      <c r="O18" s="22"/>
      <c r="P18" s="22"/>
      <c r="Q18" s="22"/>
      <c r="R18" s="1"/>
      <c r="S18" s="39"/>
      <c r="T18" s="1"/>
      <c r="U18" s="1"/>
      <c r="V18" s="1"/>
      <c r="W18" s="1"/>
      <c r="X18" s="1"/>
      <c r="Y18" s="1"/>
      <c r="Z18" s="1"/>
    </row>
    <row r="19" spans="1:26" ht="15.75" customHeight="1" x14ac:dyDescent="0.2">
      <c r="A19" s="21">
        <f>Kontoplan!B17</f>
        <v>3430</v>
      </c>
      <c r="B19" s="21" t="str">
        <f>Kontoplan!C17</f>
        <v>Grasrotandelen Norsk Tipping</v>
      </c>
      <c r="C19" s="22"/>
      <c r="D19" s="22"/>
      <c r="E19" s="31">
        <f t="shared" si="1"/>
        <v>0</v>
      </c>
      <c r="F19" s="22"/>
      <c r="G19" s="22"/>
      <c r="H19" s="22"/>
      <c r="I19" s="22"/>
      <c r="J19" s="22"/>
      <c r="K19" s="22"/>
      <c r="L19" s="22"/>
      <c r="M19" s="22"/>
      <c r="N19" s="22"/>
      <c r="O19" s="22"/>
      <c r="P19" s="22"/>
      <c r="Q19" s="22"/>
      <c r="R19" s="1"/>
      <c r="S19" s="39"/>
      <c r="T19" s="1"/>
      <c r="U19" s="1"/>
      <c r="V19" s="1"/>
      <c r="W19" s="1"/>
      <c r="X19" s="1"/>
      <c r="Y19" s="1"/>
      <c r="Z19" s="1"/>
    </row>
    <row r="20" spans="1:26" ht="15.75" customHeight="1" x14ac:dyDescent="0.2">
      <c r="A20" s="21">
        <f>Kontoplan!B18</f>
        <v>3900</v>
      </c>
      <c r="B20" s="21" t="str">
        <f>Kontoplan!C18</f>
        <v>Annen driftsrelatert inntekt</v>
      </c>
      <c r="C20" s="22"/>
      <c r="D20" s="22"/>
      <c r="E20" s="31">
        <f t="shared" si="1"/>
        <v>0</v>
      </c>
      <c r="F20" s="22"/>
      <c r="G20" s="22"/>
      <c r="H20" s="22"/>
      <c r="I20" s="22"/>
      <c r="J20" s="22"/>
      <c r="K20" s="22"/>
      <c r="L20" s="22"/>
      <c r="M20" s="22"/>
      <c r="N20" s="22"/>
      <c r="O20" s="22"/>
      <c r="P20" s="22"/>
      <c r="Q20" s="22"/>
      <c r="R20" s="1"/>
      <c r="S20" s="39"/>
      <c r="T20" s="1"/>
      <c r="U20" s="1"/>
      <c r="V20" s="1"/>
      <c r="W20" s="1"/>
      <c r="X20" s="1"/>
      <c r="Y20" s="1"/>
      <c r="Z20" s="1"/>
    </row>
    <row r="21" spans="1:26" ht="15.75" customHeight="1" x14ac:dyDescent="0.2">
      <c r="A21" s="21">
        <f>Kontoplan!B19</f>
        <v>3901</v>
      </c>
      <c r="B21" s="21" t="str">
        <f>Kontoplan!C19</f>
        <v>Internstøtte BI Athletics</v>
      </c>
      <c r="C21" s="22"/>
      <c r="D21" s="22"/>
      <c r="E21" s="31">
        <v>-7500</v>
      </c>
      <c r="F21" s="22" t="s">
        <v>191</v>
      </c>
      <c r="G21" s="22">
        <v>-7500</v>
      </c>
      <c r="H21" s="22">
        <v>0</v>
      </c>
      <c r="I21" s="22" t="s">
        <v>191</v>
      </c>
      <c r="J21" s="22">
        <v>0</v>
      </c>
      <c r="K21" s="22" t="s">
        <v>191</v>
      </c>
      <c r="L21" s="22">
        <v>0</v>
      </c>
      <c r="M21" s="22">
        <v>0</v>
      </c>
      <c r="N21" s="22" t="s">
        <v>191</v>
      </c>
      <c r="O21" s="22" t="s">
        <v>191</v>
      </c>
      <c r="P21" s="22" t="s">
        <v>191</v>
      </c>
      <c r="Q21" s="22" t="s">
        <v>191</v>
      </c>
      <c r="R21" s="1"/>
      <c r="S21" s="39"/>
      <c r="T21" s="1"/>
      <c r="U21" s="1"/>
      <c r="V21" s="1"/>
      <c r="W21" s="1"/>
      <c r="X21" s="1"/>
      <c r="Y21" s="1"/>
      <c r="Z21" s="1"/>
    </row>
    <row r="22" spans="1:26" ht="15.75" customHeight="1" x14ac:dyDescent="0.2">
      <c r="A22" s="21">
        <f>Kontoplan!B20</f>
        <v>3920</v>
      </c>
      <c r="B22" s="21" t="str">
        <f>Kontoplan!C20</f>
        <v>Medlemskontingent</v>
      </c>
      <c r="C22" s="22"/>
      <c r="D22" s="22"/>
      <c r="E22" s="31">
        <f>SUM(F22:Q22)</f>
        <v>0</v>
      </c>
      <c r="F22" s="22"/>
      <c r="G22" s="22"/>
      <c r="H22" s="22"/>
      <c r="I22" s="22"/>
      <c r="J22" s="22"/>
      <c r="K22" s="22"/>
      <c r="L22" s="22"/>
      <c r="M22" s="22"/>
      <c r="N22" s="22"/>
      <c r="O22" s="22"/>
      <c r="P22" s="22"/>
      <c r="Q22" s="22"/>
      <c r="R22" s="1"/>
      <c r="S22" s="39"/>
      <c r="T22" s="1"/>
      <c r="U22" s="1"/>
      <c r="V22" s="1"/>
      <c r="W22" s="1"/>
      <c r="X22" s="1"/>
      <c r="Y22" s="1"/>
      <c r="Z22" s="1"/>
    </row>
    <row r="23" spans="1:26" ht="15.75" customHeight="1" x14ac:dyDescent="0.2">
      <c r="A23" s="21">
        <f>Kontoplan!B21</f>
        <v>3921</v>
      </c>
      <c r="B23" s="21" t="str">
        <f>Kontoplan!C21</f>
        <v>Gruppeavgift</v>
      </c>
      <c r="C23" s="22"/>
      <c r="D23" s="22"/>
      <c r="E23" s="31">
        <v>-38400</v>
      </c>
      <c r="F23" s="22">
        <v>-19200</v>
      </c>
      <c r="G23" s="22">
        <v>0</v>
      </c>
      <c r="H23" s="22">
        <v>0</v>
      </c>
      <c r="I23" s="22">
        <v>0</v>
      </c>
      <c r="J23" s="22">
        <v>0</v>
      </c>
      <c r="K23" s="22">
        <v>0</v>
      </c>
      <c r="L23" s="22">
        <v>0</v>
      </c>
      <c r="M23" s="22">
        <v>0</v>
      </c>
      <c r="N23" s="22">
        <v>-19200</v>
      </c>
      <c r="O23" s="22">
        <v>0</v>
      </c>
      <c r="P23" s="22">
        <v>0</v>
      </c>
      <c r="Q23" s="22">
        <v>0</v>
      </c>
      <c r="R23" s="1"/>
      <c r="S23" s="39"/>
      <c r="T23" s="1"/>
      <c r="U23" s="1"/>
      <c r="V23" s="1"/>
      <c r="W23" s="1"/>
      <c r="X23" s="1"/>
      <c r="Y23" s="1"/>
      <c r="Z23" s="1"/>
    </row>
    <row r="24" spans="1:26" ht="15.75" customHeight="1" x14ac:dyDescent="0.2">
      <c r="A24" s="21">
        <f>Kontoplan!B22</f>
        <v>3930</v>
      </c>
      <c r="B24" s="21" t="str">
        <f>Kontoplan!C22</f>
        <v>Treningsavgift</v>
      </c>
      <c r="C24" s="22"/>
      <c r="D24" s="22"/>
      <c r="E24" s="31">
        <f t="shared" ref="E24:E30" si="2">SUM(F24:Q24)</f>
        <v>0</v>
      </c>
      <c r="F24" s="22"/>
      <c r="G24" s="22"/>
      <c r="H24" s="22"/>
      <c r="I24" s="22"/>
      <c r="J24" s="22"/>
      <c r="K24" s="22"/>
      <c r="L24" s="22"/>
      <c r="M24" s="22"/>
      <c r="N24" s="22"/>
      <c r="O24" s="22"/>
      <c r="P24" s="22"/>
      <c r="Q24" s="22"/>
      <c r="R24" s="1"/>
      <c r="S24" s="39"/>
      <c r="T24" s="1"/>
      <c r="U24" s="1"/>
      <c r="V24" s="1"/>
      <c r="W24" s="1"/>
      <c r="X24" s="1"/>
      <c r="Y24" s="1"/>
      <c r="Z24" s="1"/>
    </row>
    <row r="25" spans="1:26" ht="15.75" customHeight="1" x14ac:dyDescent="0.2">
      <c r="A25" s="21">
        <f>Kontoplan!B23</f>
        <v>3990</v>
      </c>
      <c r="B25" s="21" t="str">
        <f>Kontoplan!C23</f>
        <v>Kontingent fra BI-studenter</v>
      </c>
      <c r="C25" s="22"/>
      <c r="D25" s="22"/>
      <c r="E25" s="31">
        <f t="shared" si="2"/>
        <v>0</v>
      </c>
      <c r="F25" s="22"/>
      <c r="G25" s="22"/>
      <c r="H25" s="22"/>
      <c r="I25" s="22"/>
      <c r="J25" s="22"/>
      <c r="K25" s="22"/>
      <c r="L25" s="22"/>
      <c r="M25" s="22"/>
      <c r="N25" s="22"/>
      <c r="O25" s="22"/>
      <c r="P25" s="22"/>
      <c r="Q25" s="22"/>
      <c r="R25" s="1"/>
      <c r="S25" s="39"/>
      <c r="T25" s="1"/>
      <c r="U25" s="1"/>
      <c r="V25" s="1"/>
      <c r="W25" s="1"/>
      <c r="X25" s="1"/>
      <c r="Y25" s="1"/>
      <c r="Z25" s="1"/>
    </row>
    <row r="26" spans="1:26" ht="15.75" customHeight="1" x14ac:dyDescent="0.2">
      <c r="A26" s="21">
        <f>Kontoplan!B24</f>
        <v>3991</v>
      </c>
      <c r="B26" s="21" t="str">
        <f>Kontoplan!C24</f>
        <v>Støtte fra BISO</v>
      </c>
      <c r="C26" s="22"/>
      <c r="D26" s="22"/>
      <c r="E26" s="31">
        <f t="shared" si="2"/>
        <v>0</v>
      </c>
      <c r="F26" s="22"/>
      <c r="G26" s="22"/>
      <c r="H26" s="22"/>
      <c r="I26" s="22"/>
      <c r="J26" s="22"/>
      <c r="K26" s="22"/>
      <c r="L26" s="22"/>
      <c r="M26" s="22"/>
      <c r="N26" s="22"/>
      <c r="O26" s="22"/>
      <c r="P26" s="22"/>
      <c r="Q26" s="22"/>
      <c r="R26" s="1"/>
      <c r="S26" s="39"/>
      <c r="T26" s="1"/>
      <c r="U26" s="1"/>
      <c r="V26" s="1"/>
      <c r="W26" s="1"/>
      <c r="X26" s="1"/>
      <c r="Y26" s="1"/>
      <c r="Z26" s="1"/>
    </row>
    <row r="27" spans="1:26" ht="15.75" customHeight="1" x14ac:dyDescent="0.2">
      <c r="A27" s="21">
        <f>Kontoplan!B25</f>
        <v>3992</v>
      </c>
      <c r="B27" s="21" t="str">
        <f>Kontoplan!C25</f>
        <v>Støtte fra BI</v>
      </c>
      <c r="C27" s="22"/>
      <c r="D27" s="22"/>
      <c r="E27" s="31">
        <f t="shared" si="2"/>
        <v>0</v>
      </c>
      <c r="F27" s="22"/>
      <c r="G27" s="22"/>
      <c r="H27" s="22"/>
      <c r="I27" s="22"/>
      <c r="J27" s="22"/>
      <c r="K27" s="22"/>
      <c r="L27" s="22"/>
      <c r="M27" s="22"/>
      <c r="N27" s="22"/>
      <c r="O27" s="22"/>
      <c r="P27" s="22"/>
      <c r="Q27" s="22"/>
      <c r="R27" s="1"/>
      <c r="S27" s="39"/>
      <c r="T27" s="1"/>
      <c r="U27" s="1"/>
      <c r="V27" s="1"/>
      <c r="W27" s="1"/>
      <c r="X27" s="1"/>
      <c r="Y27" s="1"/>
      <c r="Z27" s="1"/>
    </row>
    <row r="28" spans="1:26" ht="15.75" customHeight="1" x14ac:dyDescent="0.2">
      <c r="A28" s="21">
        <f>Kontoplan!B26</f>
        <v>3993</v>
      </c>
      <c r="B28" s="21" t="str">
        <f>Kontoplan!C26</f>
        <v>Støtte fra Velferdstinget</v>
      </c>
      <c r="C28" s="22"/>
      <c r="D28" s="22"/>
      <c r="E28" s="31">
        <f t="shared" si="2"/>
        <v>0</v>
      </c>
      <c r="F28" s="22"/>
      <c r="G28" s="22"/>
      <c r="H28" s="22"/>
      <c r="I28" s="22"/>
      <c r="J28" s="22"/>
      <c r="K28" s="22"/>
      <c r="L28" s="22"/>
      <c r="M28" s="22"/>
      <c r="N28" s="22"/>
      <c r="O28" s="22"/>
      <c r="P28" s="22"/>
      <c r="Q28" s="22"/>
      <c r="R28" s="1"/>
      <c r="S28" s="39"/>
      <c r="T28" s="1"/>
      <c r="U28" s="1"/>
      <c r="V28" s="1"/>
      <c r="W28" s="1"/>
      <c r="X28" s="1"/>
      <c r="Y28" s="1"/>
      <c r="Z28" s="1"/>
    </row>
    <row r="29" spans="1:26" ht="15.75" customHeight="1" x14ac:dyDescent="0.2">
      <c r="A29" s="21">
        <f>Kontoplan!B27</f>
        <v>3994</v>
      </c>
      <c r="B29" s="21" t="str">
        <f>Kontoplan!C27</f>
        <v>Støtte fra NSI</v>
      </c>
      <c r="C29" s="22"/>
      <c r="D29" s="22"/>
      <c r="E29" s="31">
        <f t="shared" si="2"/>
        <v>0</v>
      </c>
      <c r="F29" s="22"/>
      <c r="G29" s="22"/>
      <c r="H29" s="22"/>
      <c r="I29" s="22"/>
      <c r="J29" s="22"/>
      <c r="K29" s="22"/>
      <c r="L29" s="22"/>
      <c r="M29" s="22"/>
      <c r="N29" s="22"/>
      <c r="O29" s="22"/>
      <c r="P29" s="22"/>
      <c r="Q29" s="22"/>
      <c r="R29" s="1"/>
      <c r="S29" s="39"/>
      <c r="T29" s="1"/>
      <c r="U29" s="1"/>
      <c r="V29" s="1"/>
      <c r="W29" s="1"/>
      <c r="X29" s="1"/>
      <c r="Y29" s="1"/>
      <c r="Z29" s="1"/>
    </row>
    <row r="30" spans="1:26" ht="15.75" customHeight="1" x14ac:dyDescent="0.2">
      <c r="A30" s="21">
        <f>Kontoplan!B28</f>
        <v>3995</v>
      </c>
      <c r="B30" s="21" t="str">
        <f>Kontoplan!C28</f>
        <v>Annen støtte</v>
      </c>
      <c r="C30" s="22"/>
      <c r="D30" s="22"/>
      <c r="E30" s="31">
        <f t="shared" si="2"/>
        <v>0</v>
      </c>
      <c r="F30" s="22"/>
      <c r="G30" s="22"/>
      <c r="H30" s="22"/>
      <c r="I30" s="22"/>
      <c r="J30" s="22"/>
      <c r="K30" s="22"/>
      <c r="L30" s="22"/>
      <c r="M30" s="22"/>
      <c r="N30" s="22"/>
      <c r="O30" s="22"/>
      <c r="P30" s="22"/>
      <c r="Q30" s="22"/>
      <c r="R30" s="1"/>
      <c r="S30" s="39"/>
      <c r="T30" s="1"/>
      <c r="U30" s="1"/>
      <c r="V30" s="1"/>
      <c r="W30" s="1"/>
      <c r="X30" s="1"/>
      <c r="Y30" s="1"/>
      <c r="Z30" s="1"/>
    </row>
    <row r="31" spans="1:26" ht="15.75" customHeight="1" x14ac:dyDescent="0.2">
      <c r="A31" s="1"/>
      <c r="B31" s="1"/>
      <c r="C31" s="28"/>
      <c r="D31" s="28"/>
      <c r="E31" s="28"/>
      <c r="F31" s="28"/>
      <c r="G31" s="28"/>
      <c r="H31" s="28"/>
      <c r="I31" s="28"/>
      <c r="J31" s="28"/>
      <c r="K31" s="28"/>
      <c r="L31" s="28"/>
      <c r="M31" s="28"/>
      <c r="N31" s="28"/>
      <c r="O31" s="28"/>
      <c r="P31" s="28"/>
      <c r="Q31" s="28"/>
      <c r="R31" s="1"/>
      <c r="S31" s="1"/>
      <c r="T31" s="1"/>
      <c r="U31" s="1"/>
      <c r="V31" s="1"/>
      <c r="W31" s="1"/>
      <c r="X31" s="1"/>
      <c r="Y31" s="1"/>
      <c r="Z31" s="1"/>
    </row>
    <row r="32" spans="1:26" ht="15.75" customHeight="1" x14ac:dyDescent="0.2">
      <c r="A32" s="63" t="s">
        <v>170</v>
      </c>
      <c r="B32" s="61"/>
      <c r="C32" s="30">
        <f t="shared" ref="C32:Q32" si="3">SUM(C13:C31)</f>
        <v>0</v>
      </c>
      <c r="D32" s="30">
        <f t="shared" si="3"/>
        <v>0</v>
      </c>
      <c r="E32" s="31">
        <f t="shared" si="3"/>
        <v>-45900</v>
      </c>
      <c r="F32" s="30">
        <f t="shared" si="3"/>
        <v>-19200</v>
      </c>
      <c r="G32" s="30">
        <f t="shared" si="3"/>
        <v>-7500</v>
      </c>
      <c r="H32" s="30">
        <f t="shared" si="3"/>
        <v>0</v>
      </c>
      <c r="I32" s="30">
        <f t="shared" si="3"/>
        <v>0</v>
      </c>
      <c r="J32" s="30">
        <f t="shared" si="3"/>
        <v>0</v>
      </c>
      <c r="K32" s="30">
        <f t="shared" si="3"/>
        <v>0</v>
      </c>
      <c r="L32" s="30">
        <f t="shared" si="3"/>
        <v>0</v>
      </c>
      <c r="M32" s="30">
        <f t="shared" si="3"/>
        <v>0</v>
      </c>
      <c r="N32" s="30">
        <f t="shared" si="3"/>
        <v>-22700</v>
      </c>
      <c r="O32" s="30">
        <f t="shared" si="3"/>
        <v>-34000</v>
      </c>
      <c r="P32" s="30">
        <f t="shared" si="3"/>
        <v>0</v>
      </c>
      <c r="Q32" s="30">
        <f t="shared" si="3"/>
        <v>-1250</v>
      </c>
      <c r="R32" s="1"/>
      <c r="S32" s="3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5" t="s">
        <v>171</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9" t="s">
        <v>162</v>
      </c>
      <c r="B38" s="19" t="s">
        <v>163</v>
      </c>
      <c r="C38" s="19" t="s">
        <v>164</v>
      </c>
      <c r="D38" s="19" t="s">
        <v>165</v>
      </c>
      <c r="E38" s="20" t="s">
        <v>166</v>
      </c>
      <c r="F38" s="19" t="s">
        <v>177</v>
      </c>
      <c r="G38" s="19" t="s">
        <v>178</v>
      </c>
      <c r="H38" s="19" t="s">
        <v>179</v>
      </c>
      <c r="I38" s="19" t="s">
        <v>180</v>
      </c>
      <c r="J38" s="19" t="s">
        <v>181</v>
      </c>
      <c r="K38" s="19" t="s">
        <v>182</v>
      </c>
      <c r="L38" s="19" t="s">
        <v>183</v>
      </c>
      <c r="M38" s="19" t="s">
        <v>184</v>
      </c>
      <c r="N38" s="19" t="s">
        <v>185</v>
      </c>
      <c r="O38" s="19" t="s">
        <v>186</v>
      </c>
      <c r="P38" s="19" t="s">
        <v>187</v>
      </c>
      <c r="Q38" s="19" t="s">
        <v>188</v>
      </c>
      <c r="R38" s="38"/>
      <c r="S38" s="19" t="s">
        <v>189</v>
      </c>
      <c r="T38" s="1"/>
      <c r="U38" s="1"/>
      <c r="V38" s="1"/>
      <c r="W38" s="1"/>
      <c r="X38" s="1"/>
      <c r="Y38" s="1"/>
      <c r="Z38" s="1"/>
    </row>
    <row r="39" spans="1:26" ht="15.75" customHeight="1" x14ac:dyDescent="0.2">
      <c r="A39" s="21">
        <f>Kontoplan!B29</f>
        <v>5910</v>
      </c>
      <c r="B39" s="21" t="str">
        <f>Kontoplan!C29</f>
        <v>Lunsjkort</v>
      </c>
      <c r="C39" s="22"/>
      <c r="D39" s="22"/>
      <c r="E39" s="31">
        <f t="shared" ref="E39:E40" si="4">SUM(F39:Q39)</f>
        <v>0</v>
      </c>
      <c r="F39" s="22"/>
      <c r="G39" s="22"/>
      <c r="H39" s="22"/>
      <c r="I39" s="22"/>
      <c r="J39" s="22"/>
      <c r="K39" s="22"/>
      <c r="L39" s="22"/>
      <c r="M39" s="22"/>
      <c r="N39" s="22"/>
      <c r="O39" s="22"/>
      <c r="P39" s="22"/>
      <c r="Q39" s="22"/>
      <c r="R39" s="1"/>
      <c r="S39" s="39"/>
      <c r="T39" s="1"/>
      <c r="U39" s="1"/>
      <c r="V39" s="1"/>
      <c r="W39" s="1"/>
      <c r="X39" s="1"/>
      <c r="Y39" s="1"/>
      <c r="Z39" s="1"/>
    </row>
    <row r="40" spans="1:26" ht="15.75" customHeight="1" x14ac:dyDescent="0.2">
      <c r="A40" s="21">
        <f>Kontoplan!B30</f>
        <v>5995</v>
      </c>
      <c r="B40" s="21" t="str">
        <f>Kontoplan!C30</f>
        <v>Styrekostnader</v>
      </c>
      <c r="C40" s="22"/>
      <c r="D40" s="22"/>
      <c r="E40" s="31">
        <f t="shared" si="4"/>
        <v>750</v>
      </c>
      <c r="F40" s="22">
        <v>0</v>
      </c>
      <c r="G40" s="22">
        <v>750</v>
      </c>
      <c r="H40" s="22">
        <v>0</v>
      </c>
      <c r="I40" s="22">
        <v>0</v>
      </c>
      <c r="J40" s="22">
        <v>0</v>
      </c>
      <c r="K40" s="22">
        <v>0</v>
      </c>
      <c r="L40" s="22">
        <v>0</v>
      </c>
      <c r="M40" s="22">
        <v>0</v>
      </c>
      <c r="N40" s="22">
        <v>0</v>
      </c>
      <c r="O40" s="22">
        <v>0</v>
      </c>
      <c r="P40" s="22">
        <v>0</v>
      </c>
      <c r="Q40" s="22">
        <v>0</v>
      </c>
      <c r="R40" s="1"/>
      <c r="S40" s="39"/>
      <c r="T40" s="1"/>
      <c r="U40" s="1"/>
      <c r="V40" s="1"/>
      <c r="W40" s="1"/>
      <c r="X40" s="1"/>
      <c r="Y40" s="1"/>
      <c r="Z40" s="1"/>
    </row>
    <row r="41" spans="1:26" ht="15.75" customHeight="1" x14ac:dyDescent="0.2">
      <c r="A41" s="21">
        <f>Kontoplan!B31</f>
        <v>6480</v>
      </c>
      <c r="B41" s="21" t="str">
        <f>Kontoplan!C31</f>
        <v>Leiekostnad idrett</v>
      </c>
      <c r="C41" s="22"/>
      <c r="D41" s="22"/>
      <c r="E41" s="31">
        <v>59280</v>
      </c>
      <c r="F41" s="22">
        <v>6840</v>
      </c>
      <c r="G41" s="22">
        <v>9120</v>
      </c>
      <c r="H41" s="22">
        <v>10260</v>
      </c>
      <c r="I41" s="22">
        <v>3420</v>
      </c>
      <c r="J41" s="22">
        <v>0</v>
      </c>
      <c r="K41" s="22">
        <v>0</v>
      </c>
      <c r="L41" s="22">
        <v>0</v>
      </c>
      <c r="M41" s="22">
        <v>6840</v>
      </c>
      <c r="N41" s="22">
        <v>9120</v>
      </c>
      <c r="O41" s="22">
        <v>10260</v>
      </c>
      <c r="P41" s="22">
        <v>3420</v>
      </c>
      <c r="Q41" s="22">
        <v>0</v>
      </c>
      <c r="R41" s="1"/>
      <c r="S41" s="39"/>
      <c r="T41" s="1"/>
      <c r="U41" s="1"/>
      <c r="V41" s="1"/>
      <c r="W41" s="1"/>
      <c r="X41" s="1"/>
      <c r="Y41" s="1"/>
      <c r="Z41" s="1"/>
    </row>
    <row r="42" spans="1:26" ht="15.75" customHeight="1" x14ac:dyDescent="0.2">
      <c r="A42" s="21">
        <f>Kontoplan!B32</f>
        <v>6490</v>
      </c>
      <c r="B42" s="21" t="str">
        <f>Kontoplan!C32</f>
        <v>Leiekostnad annen</v>
      </c>
      <c r="C42" s="22"/>
      <c r="D42" s="22"/>
      <c r="E42" s="31" t="s">
        <v>191</v>
      </c>
      <c r="F42" s="22">
        <v>0</v>
      </c>
      <c r="G42" s="22">
        <v>0</v>
      </c>
      <c r="H42" s="22">
        <v>0</v>
      </c>
      <c r="I42" s="22">
        <v>0</v>
      </c>
      <c r="J42" s="22">
        <v>0</v>
      </c>
      <c r="K42" s="22">
        <v>0</v>
      </c>
      <c r="L42" s="22">
        <v>0</v>
      </c>
      <c r="M42" s="22">
        <v>0</v>
      </c>
      <c r="N42" s="22">
        <v>0</v>
      </c>
      <c r="O42" s="22" t="s">
        <v>191</v>
      </c>
      <c r="P42" s="22">
        <v>0</v>
      </c>
      <c r="Q42" s="22">
        <v>0</v>
      </c>
      <c r="R42" s="1"/>
      <c r="S42" s="39"/>
      <c r="T42" s="1"/>
      <c r="U42" s="1"/>
      <c r="V42" s="1"/>
      <c r="W42" s="1"/>
      <c r="X42" s="1"/>
      <c r="Y42" s="1"/>
      <c r="Z42" s="1"/>
    </row>
    <row r="43" spans="1:26" ht="15.75" customHeight="1" x14ac:dyDescent="0.2">
      <c r="A43" s="21">
        <f>Kontoplan!B33</f>
        <v>6540</v>
      </c>
      <c r="B43" s="21" t="str">
        <f>Kontoplan!C33</f>
        <v>Idrettsutstyr</v>
      </c>
      <c r="C43" s="22"/>
      <c r="D43" s="22"/>
      <c r="E43" s="31">
        <v>17200</v>
      </c>
      <c r="F43" s="22">
        <v>15000</v>
      </c>
      <c r="G43" s="22">
        <v>750</v>
      </c>
      <c r="H43" s="22">
        <v>0</v>
      </c>
      <c r="I43" s="22">
        <v>350</v>
      </c>
      <c r="J43" s="22">
        <v>0</v>
      </c>
      <c r="K43" s="22">
        <v>0</v>
      </c>
      <c r="L43" s="22">
        <v>0</v>
      </c>
      <c r="M43" s="22">
        <v>0</v>
      </c>
      <c r="N43" s="22">
        <v>750</v>
      </c>
      <c r="O43" s="22">
        <v>0</v>
      </c>
      <c r="P43" s="22">
        <v>350</v>
      </c>
      <c r="Q43" s="22">
        <v>0</v>
      </c>
      <c r="R43" s="1"/>
      <c r="S43" s="39"/>
      <c r="T43" s="1"/>
      <c r="U43" s="1"/>
      <c r="V43" s="1"/>
      <c r="W43" s="1"/>
      <c r="X43" s="1"/>
      <c r="Y43" s="1"/>
      <c r="Z43" s="1"/>
    </row>
    <row r="44" spans="1:26" ht="15.75" customHeight="1" x14ac:dyDescent="0.2">
      <c r="A44" s="21">
        <f>Kontoplan!B34</f>
        <v>6550</v>
      </c>
      <c r="B44" s="21" t="str">
        <f>Kontoplan!C34</f>
        <v>Driftsmateriale</v>
      </c>
      <c r="C44" s="22"/>
      <c r="D44" s="22"/>
      <c r="E44" s="31">
        <f t="shared" ref="E44:E50" si="5">SUM(F44:Q44)</f>
        <v>0</v>
      </c>
      <c r="F44" s="22"/>
      <c r="G44" s="22"/>
      <c r="H44" s="22"/>
      <c r="I44" s="22"/>
      <c r="J44" s="22"/>
      <c r="K44" s="22"/>
      <c r="L44" s="22"/>
      <c r="M44" s="22"/>
      <c r="N44" s="22"/>
      <c r="O44" s="22"/>
      <c r="P44" s="22"/>
      <c r="Q44" s="22"/>
      <c r="R44" s="1"/>
      <c r="S44" s="39"/>
      <c r="T44" s="1"/>
      <c r="U44" s="1"/>
      <c r="V44" s="1"/>
      <c r="W44" s="1"/>
      <c r="X44" s="1"/>
      <c r="Y44" s="1"/>
      <c r="Z44" s="1"/>
    </row>
    <row r="45" spans="1:26" ht="15.75" customHeight="1" x14ac:dyDescent="0.2">
      <c r="A45" s="21">
        <f>Kontoplan!B35</f>
        <v>6555</v>
      </c>
      <c r="B45" s="21" t="str">
        <f>Kontoplan!C35</f>
        <v>Andre driftskostnader</v>
      </c>
      <c r="C45" s="22"/>
      <c r="D45" s="22"/>
      <c r="E45" s="31">
        <f t="shared" si="5"/>
        <v>0</v>
      </c>
      <c r="F45" s="22"/>
      <c r="G45" s="22"/>
      <c r="H45" s="22"/>
      <c r="I45" s="22"/>
      <c r="J45" s="22"/>
      <c r="K45" s="22"/>
      <c r="L45" s="22"/>
      <c r="M45" s="22"/>
      <c r="N45" s="22"/>
      <c r="O45" s="22"/>
      <c r="P45" s="22"/>
      <c r="Q45" s="22"/>
      <c r="R45" s="1"/>
      <c r="S45" s="39"/>
      <c r="T45" s="1"/>
      <c r="U45" s="1"/>
      <c r="V45" s="1"/>
      <c r="W45" s="1"/>
      <c r="X45" s="1"/>
      <c r="Y45" s="1"/>
      <c r="Z45" s="1"/>
    </row>
    <row r="46" spans="1:26" ht="15.75" customHeight="1" x14ac:dyDescent="0.2">
      <c r="A46" s="21">
        <f>Kontoplan!B36</f>
        <v>6571</v>
      </c>
      <c r="B46" s="21" t="str">
        <f>Kontoplan!C36</f>
        <v>Drakter</v>
      </c>
      <c r="C46" s="22"/>
      <c r="D46" s="22"/>
      <c r="E46" s="31">
        <f t="shared" si="5"/>
        <v>0</v>
      </c>
      <c r="F46" s="22"/>
      <c r="G46" s="22"/>
      <c r="H46" s="22"/>
      <c r="I46" s="22"/>
      <c r="J46" s="22"/>
      <c r="K46" s="22"/>
      <c r="L46" s="22"/>
      <c r="M46" s="22"/>
      <c r="N46" s="22"/>
      <c r="O46" s="22"/>
      <c r="P46" s="22"/>
      <c r="Q46" s="22"/>
      <c r="R46" s="1"/>
      <c r="S46" s="39"/>
      <c r="T46" s="1"/>
      <c r="U46" s="1"/>
      <c r="V46" s="1"/>
      <c r="W46" s="1"/>
      <c r="X46" s="1"/>
      <c r="Y46" s="1"/>
      <c r="Z46" s="1"/>
    </row>
    <row r="47" spans="1:26" ht="15.75" customHeight="1" x14ac:dyDescent="0.2">
      <c r="A47" s="21">
        <f>Kontoplan!B37</f>
        <v>6572</v>
      </c>
      <c r="B47" s="21" t="str">
        <f>Kontoplan!C37</f>
        <v>Annet klær</v>
      </c>
      <c r="C47" s="22"/>
      <c r="D47" s="22"/>
      <c r="E47" s="31">
        <f t="shared" si="5"/>
        <v>0</v>
      </c>
      <c r="F47" s="22"/>
      <c r="G47" s="22"/>
      <c r="H47" s="22"/>
      <c r="I47" s="22"/>
      <c r="J47" s="22"/>
      <c r="K47" s="22"/>
      <c r="L47" s="22"/>
      <c r="M47" s="22"/>
      <c r="N47" s="22"/>
      <c r="O47" s="22"/>
      <c r="P47" s="22"/>
      <c r="Q47" s="22"/>
      <c r="R47" s="1"/>
      <c r="S47" s="39"/>
      <c r="T47" s="1"/>
      <c r="U47" s="1"/>
      <c r="V47" s="1"/>
      <c r="W47" s="1"/>
      <c r="X47" s="1"/>
      <c r="Y47" s="1"/>
      <c r="Z47" s="1"/>
    </row>
    <row r="48" spans="1:26" ht="15.75" customHeight="1" x14ac:dyDescent="0.2">
      <c r="A48" s="21">
        <f>Kontoplan!B38</f>
        <v>6620</v>
      </c>
      <c r="B48" s="21" t="str">
        <f>Kontoplan!C38</f>
        <v>Reparasjon og vedlikehold</v>
      </c>
      <c r="C48" s="22"/>
      <c r="D48" s="22"/>
      <c r="E48" s="31">
        <f t="shared" si="5"/>
        <v>0</v>
      </c>
      <c r="F48" s="22"/>
      <c r="G48" s="22"/>
      <c r="H48" s="22"/>
      <c r="I48" s="22"/>
      <c r="J48" s="22"/>
      <c r="K48" s="22"/>
      <c r="L48" s="22"/>
      <c r="M48" s="22"/>
      <c r="N48" s="22"/>
      <c r="O48" s="22"/>
      <c r="P48" s="22"/>
      <c r="Q48" s="22"/>
      <c r="R48" s="1"/>
      <c r="S48" s="39"/>
      <c r="T48" s="1"/>
      <c r="U48" s="1"/>
      <c r="V48" s="1"/>
      <c r="W48" s="1"/>
      <c r="X48" s="1"/>
      <c r="Y48" s="1"/>
      <c r="Z48" s="1"/>
    </row>
    <row r="49" spans="1:26" ht="15.75" customHeight="1" x14ac:dyDescent="0.2">
      <c r="A49" s="21">
        <f>Kontoplan!B39</f>
        <v>6705</v>
      </c>
      <c r="B49" s="21" t="str">
        <f>Kontoplan!C39</f>
        <v>Regnskapshonorar</v>
      </c>
      <c r="C49" s="22"/>
      <c r="D49" s="22"/>
      <c r="E49" s="31">
        <f t="shared" si="5"/>
        <v>0</v>
      </c>
      <c r="F49" s="22"/>
      <c r="G49" s="22"/>
      <c r="H49" s="22"/>
      <c r="I49" s="22"/>
      <c r="J49" s="22"/>
      <c r="K49" s="22"/>
      <c r="L49" s="22"/>
      <c r="M49" s="22"/>
      <c r="N49" s="22"/>
      <c r="O49" s="22"/>
      <c r="P49" s="22"/>
      <c r="Q49" s="22"/>
      <c r="R49" s="1"/>
      <c r="S49" s="39"/>
      <c r="T49" s="1"/>
      <c r="U49" s="1"/>
      <c r="V49" s="1"/>
      <c r="W49" s="1"/>
      <c r="X49" s="1"/>
      <c r="Y49" s="1"/>
      <c r="Z49" s="1"/>
    </row>
    <row r="50" spans="1:26" ht="15.75" customHeight="1" x14ac:dyDescent="0.2">
      <c r="A50" s="21">
        <f>Kontoplan!B40</f>
        <v>6710</v>
      </c>
      <c r="B50" s="21" t="str">
        <f>Kontoplan!C40</f>
        <v>Dommerhonorar</v>
      </c>
      <c r="C50" s="22"/>
      <c r="D50" s="22"/>
      <c r="E50" s="31">
        <f t="shared" si="5"/>
        <v>0</v>
      </c>
      <c r="F50" s="22"/>
      <c r="G50" s="22"/>
      <c r="H50" s="22"/>
      <c r="I50" s="22"/>
      <c r="J50" s="22"/>
      <c r="K50" s="22"/>
      <c r="L50" s="22"/>
      <c r="M50" s="22"/>
      <c r="N50" s="22"/>
      <c r="O50" s="22"/>
      <c r="P50" s="22"/>
      <c r="Q50" s="22"/>
      <c r="R50" s="1"/>
      <c r="S50" s="39"/>
      <c r="T50" s="1"/>
      <c r="U50" s="1"/>
      <c r="V50" s="1"/>
      <c r="W50" s="1"/>
      <c r="X50" s="1"/>
      <c r="Y50" s="1"/>
      <c r="Z50" s="1"/>
    </row>
    <row r="51" spans="1:26" ht="15.75" customHeight="1" x14ac:dyDescent="0.2">
      <c r="A51" s="21">
        <f>Kontoplan!B41</f>
        <v>6711</v>
      </c>
      <c r="B51" s="21" t="str">
        <f>Kontoplan!C41</f>
        <v>Trenerhonorar</v>
      </c>
      <c r="C51" s="22"/>
      <c r="D51" s="22"/>
      <c r="E51" s="31">
        <v>3000</v>
      </c>
      <c r="F51" s="22">
        <v>0</v>
      </c>
      <c r="G51" s="22" t="s">
        <v>191</v>
      </c>
      <c r="H51" s="22">
        <v>3000</v>
      </c>
      <c r="I51" s="22">
        <v>0</v>
      </c>
      <c r="J51" s="22">
        <v>0</v>
      </c>
      <c r="K51" s="22">
        <v>0</v>
      </c>
      <c r="L51" s="22">
        <v>0</v>
      </c>
      <c r="M51" s="22">
        <v>0</v>
      </c>
      <c r="N51" s="22">
        <v>4000</v>
      </c>
      <c r="O51" s="22">
        <v>4000</v>
      </c>
      <c r="P51" s="22">
        <v>0</v>
      </c>
      <c r="Q51" s="22">
        <v>0</v>
      </c>
      <c r="R51" s="1"/>
      <c r="S51" s="39"/>
      <c r="T51" s="1"/>
      <c r="U51" s="1"/>
      <c r="V51" s="1"/>
      <c r="W51" s="1"/>
      <c r="X51" s="1"/>
      <c r="Y51" s="1"/>
      <c r="Z51" s="1"/>
    </row>
    <row r="52" spans="1:26" ht="15.75" customHeight="1" x14ac:dyDescent="0.2">
      <c r="A52" s="21">
        <f>Kontoplan!B42</f>
        <v>6800</v>
      </c>
      <c r="B52" s="21" t="str">
        <f>Kontoplan!C42</f>
        <v>Kontorrekvisita</v>
      </c>
      <c r="C52" s="22"/>
      <c r="D52" s="22"/>
      <c r="E52" s="31">
        <f t="shared" ref="E52:E56" si="6">SUM(F52:Q52)</f>
        <v>0</v>
      </c>
      <c r="F52" s="22"/>
      <c r="G52" s="22"/>
      <c r="H52" s="22"/>
      <c r="I52" s="22"/>
      <c r="J52" s="22"/>
      <c r="K52" s="22"/>
      <c r="L52" s="22"/>
      <c r="M52" s="22"/>
      <c r="N52" s="22"/>
      <c r="O52" s="22"/>
      <c r="P52" s="22"/>
      <c r="Q52" s="22"/>
      <c r="R52" s="1"/>
      <c r="S52" s="39"/>
      <c r="T52" s="1"/>
      <c r="U52" s="1"/>
      <c r="V52" s="1"/>
      <c r="W52" s="1"/>
      <c r="X52" s="1"/>
      <c r="Y52" s="1"/>
      <c r="Z52" s="1"/>
    </row>
    <row r="53" spans="1:26" ht="15.75" customHeight="1" x14ac:dyDescent="0.2">
      <c r="A53" s="21">
        <f>Kontoplan!B43</f>
        <v>6810</v>
      </c>
      <c r="B53" s="21" t="str">
        <f>Kontoplan!C43</f>
        <v>Datakostnad</v>
      </c>
      <c r="C53" s="22"/>
      <c r="D53" s="22"/>
      <c r="E53" s="31">
        <f t="shared" si="6"/>
        <v>0</v>
      </c>
      <c r="F53" s="22"/>
      <c r="G53" s="22"/>
      <c r="H53" s="22"/>
      <c r="I53" s="22"/>
      <c r="J53" s="22"/>
      <c r="K53" s="22"/>
      <c r="L53" s="22"/>
      <c r="M53" s="22"/>
      <c r="N53" s="22"/>
      <c r="O53" s="22"/>
      <c r="P53" s="22"/>
      <c r="Q53" s="22"/>
      <c r="R53" s="1"/>
      <c r="S53" s="39"/>
      <c r="T53" s="1"/>
      <c r="U53" s="1"/>
      <c r="V53" s="1"/>
      <c r="W53" s="1"/>
      <c r="X53" s="1"/>
      <c r="Y53" s="1"/>
      <c r="Z53" s="1"/>
    </row>
    <row r="54" spans="1:26" ht="15.75" customHeight="1" x14ac:dyDescent="0.2">
      <c r="A54" s="21">
        <f>Kontoplan!B44</f>
        <v>6860</v>
      </c>
      <c r="B54" s="21" t="str">
        <f>Kontoplan!C44</f>
        <v>Møte, kurs, oppdatering o.l</v>
      </c>
      <c r="C54" s="22"/>
      <c r="D54" s="22"/>
      <c r="E54" s="31">
        <f t="shared" si="6"/>
        <v>0</v>
      </c>
      <c r="F54" s="22"/>
      <c r="G54" s="22"/>
      <c r="H54" s="22"/>
      <c r="I54" s="22"/>
      <c r="J54" s="22"/>
      <c r="K54" s="22"/>
      <c r="L54" s="22"/>
      <c r="M54" s="22"/>
      <c r="N54" s="22"/>
      <c r="O54" s="22"/>
      <c r="P54" s="22"/>
      <c r="Q54" s="22"/>
      <c r="R54" s="1"/>
      <c r="S54" s="39"/>
      <c r="T54" s="1"/>
      <c r="U54" s="1"/>
      <c r="V54" s="1"/>
      <c r="W54" s="1"/>
      <c r="X54" s="1"/>
      <c r="Y54" s="1"/>
      <c r="Z54" s="1"/>
    </row>
    <row r="55" spans="1:26" ht="15.75" customHeight="1" x14ac:dyDescent="0.2">
      <c r="A55" s="21">
        <f>Kontoplan!B45</f>
        <v>6900</v>
      </c>
      <c r="B55" s="21" t="str">
        <f>Kontoplan!C45</f>
        <v>Mobil</v>
      </c>
      <c r="C55" s="22"/>
      <c r="D55" s="22"/>
      <c r="E55" s="31">
        <f t="shared" si="6"/>
        <v>0</v>
      </c>
      <c r="F55" s="22"/>
      <c r="G55" s="22"/>
      <c r="H55" s="22"/>
      <c r="I55" s="22"/>
      <c r="J55" s="22"/>
      <c r="K55" s="22"/>
      <c r="L55" s="22"/>
      <c r="M55" s="22"/>
      <c r="N55" s="22"/>
      <c r="O55" s="22"/>
      <c r="P55" s="22"/>
      <c r="Q55" s="22"/>
      <c r="R55" s="1"/>
      <c r="S55" s="39"/>
      <c r="T55" s="1"/>
      <c r="U55" s="1"/>
      <c r="V55" s="1"/>
      <c r="W55" s="1"/>
      <c r="X55" s="1"/>
      <c r="Y55" s="1"/>
      <c r="Z55" s="1"/>
    </row>
    <row r="56" spans="1:26" ht="15.75" customHeight="1" x14ac:dyDescent="0.2">
      <c r="A56" s="21">
        <f>Kontoplan!B46</f>
        <v>7140</v>
      </c>
      <c r="B56" s="21" t="str">
        <f>Kontoplan!C46</f>
        <v>Reisekostnad idrett</v>
      </c>
      <c r="C56" s="22"/>
      <c r="D56" s="22"/>
      <c r="E56" s="31">
        <f t="shared" si="6"/>
        <v>0</v>
      </c>
      <c r="F56" s="22"/>
      <c r="G56" s="22"/>
      <c r="H56" s="22"/>
      <c r="I56" s="22"/>
      <c r="J56" s="22"/>
      <c r="K56" s="22"/>
      <c r="L56" s="22"/>
      <c r="M56" s="22"/>
      <c r="N56" s="22"/>
      <c r="O56" s="22"/>
      <c r="P56" s="22"/>
      <c r="Q56" s="22"/>
      <c r="R56" s="1"/>
      <c r="S56" s="39"/>
      <c r="T56" s="1"/>
      <c r="U56" s="1"/>
      <c r="V56" s="1"/>
      <c r="W56" s="1"/>
      <c r="X56" s="1"/>
      <c r="Y56" s="1"/>
      <c r="Z56" s="1"/>
    </row>
    <row r="57" spans="1:26" ht="15.75" customHeight="1" x14ac:dyDescent="0.2">
      <c r="A57" s="21">
        <f>Kontoplan!B47</f>
        <v>7141</v>
      </c>
      <c r="B57" s="21" t="str">
        <f>Kontoplan!C47</f>
        <v>Reisekostnad annet</v>
      </c>
      <c r="C57" s="22"/>
      <c r="D57" s="22"/>
      <c r="E57" s="31" t="s">
        <v>191</v>
      </c>
      <c r="F57" s="22">
        <v>0</v>
      </c>
      <c r="G57" s="22">
        <v>0</v>
      </c>
      <c r="H57" s="22">
        <v>0</v>
      </c>
      <c r="I57" s="22">
        <v>0</v>
      </c>
      <c r="J57" s="22">
        <v>0</v>
      </c>
      <c r="K57" s="22">
        <v>0</v>
      </c>
      <c r="L57" s="22">
        <v>0</v>
      </c>
      <c r="M57" s="22">
        <v>0</v>
      </c>
      <c r="N57" s="22" t="s">
        <v>191</v>
      </c>
      <c r="O57" s="22">
        <v>0</v>
      </c>
      <c r="P57" s="22">
        <v>0</v>
      </c>
      <c r="Q57" s="22">
        <v>0</v>
      </c>
      <c r="R57" s="1"/>
      <c r="S57" s="39"/>
      <c r="T57" s="1"/>
      <c r="U57" s="1"/>
      <c r="V57" s="1"/>
      <c r="W57" s="1"/>
      <c r="X57" s="1"/>
      <c r="Y57" s="1"/>
      <c r="Z57" s="1"/>
    </row>
    <row r="58" spans="1:26" ht="15.75" customHeight="1" x14ac:dyDescent="0.2">
      <c r="A58" s="21">
        <f>Kontoplan!B48</f>
        <v>7310</v>
      </c>
      <c r="B58" s="21" t="str">
        <f>Kontoplan!C48</f>
        <v>Arrangement, idrett</v>
      </c>
      <c r="C58" s="22"/>
      <c r="D58" s="22"/>
      <c r="E58" s="31" t="s">
        <v>191</v>
      </c>
      <c r="F58" s="22">
        <v>0</v>
      </c>
      <c r="G58" s="22">
        <v>0</v>
      </c>
      <c r="H58" s="22">
        <v>0</v>
      </c>
      <c r="I58" s="22" t="s">
        <v>191</v>
      </c>
      <c r="J58" s="22">
        <v>0</v>
      </c>
      <c r="K58" s="22">
        <v>0</v>
      </c>
      <c r="L58" s="22">
        <v>0</v>
      </c>
      <c r="M58" s="22">
        <v>0</v>
      </c>
      <c r="N58" s="22">
        <v>0</v>
      </c>
      <c r="O58" s="22">
        <v>0</v>
      </c>
      <c r="P58" s="22">
        <v>0</v>
      </c>
      <c r="Q58" s="22">
        <v>0</v>
      </c>
      <c r="R58" s="1"/>
      <c r="S58" s="39"/>
      <c r="T58" s="1"/>
      <c r="U58" s="1"/>
      <c r="V58" s="1"/>
      <c r="W58" s="1"/>
      <c r="X58" s="1"/>
      <c r="Y58" s="1"/>
      <c r="Z58" s="1"/>
    </row>
    <row r="59" spans="1:26" ht="15.75" customHeight="1" x14ac:dyDescent="0.2">
      <c r="A59" s="21">
        <f>Kontoplan!B49</f>
        <v>7315</v>
      </c>
      <c r="B59" s="21" t="str">
        <f>Kontoplan!C49</f>
        <v>Arrangement, ikke idrett</v>
      </c>
      <c r="C59" s="22"/>
      <c r="D59" s="22"/>
      <c r="E59" s="31" t="s">
        <v>191</v>
      </c>
      <c r="F59" s="22" t="s">
        <v>191</v>
      </c>
      <c r="G59" s="22">
        <v>0</v>
      </c>
      <c r="H59" s="22">
        <v>0</v>
      </c>
      <c r="I59" s="22">
        <v>0</v>
      </c>
      <c r="J59" s="22">
        <v>0</v>
      </c>
      <c r="K59" s="22" t="s">
        <v>191</v>
      </c>
      <c r="L59" s="22">
        <v>0</v>
      </c>
      <c r="M59" s="22">
        <v>0</v>
      </c>
      <c r="N59" s="22" t="s">
        <v>191</v>
      </c>
      <c r="O59" s="22" t="s">
        <v>191</v>
      </c>
      <c r="P59" s="22" t="s">
        <v>191</v>
      </c>
      <c r="Q59" s="22" t="s">
        <v>191</v>
      </c>
      <c r="R59" s="1"/>
      <c r="S59" s="39"/>
      <c r="T59" s="1"/>
      <c r="U59" s="1"/>
      <c r="V59" s="1"/>
      <c r="W59" s="1"/>
      <c r="X59" s="1"/>
      <c r="Y59" s="1"/>
      <c r="Z59" s="1"/>
    </row>
    <row r="60" spans="1:26" ht="15.75" customHeight="1" x14ac:dyDescent="0.2">
      <c r="A60" s="21">
        <f>Kontoplan!B50</f>
        <v>7320</v>
      </c>
      <c r="B60" s="21" t="str">
        <f>Kontoplan!C50</f>
        <v>Markedsføring</v>
      </c>
      <c r="C60" s="22"/>
      <c r="D60" s="22"/>
      <c r="E60" s="31" t="s">
        <v>191</v>
      </c>
      <c r="F60" s="22"/>
      <c r="G60" s="22"/>
      <c r="H60" s="22" t="s">
        <v>191</v>
      </c>
      <c r="I60" s="22"/>
      <c r="J60" s="22"/>
      <c r="K60" s="22"/>
      <c r="L60" s="22"/>
      <c r="M60" s="22"/>
      <c r="N60" s="22" t="s">
        <v>191</v>
      </c>
      <c r="O60" s="22"/>
      <c r="P60" s="22"/>
      <c r="Q60" s="22"/>
      <c r="R60" s="1"/>
      <c r="S60" s="39"/>
      <c r="T60" s="1"/>
      <c r="U60" s="1"/>
      <c r="V60" s="1"/>
      <c r="W60" s="1"/>
      <c r="X60" s="1"/>
      <c r="Y60" s="1"/>
      <c r="Z60" s="1"/>
    </row>
    <row r="61" spans="1:26" ht="15.75" customHeight="1" x14ac:dyDescent="0.2">
      <c r="A61" s="21">
        <f>Kontoplan!B51</f>
        <v>7350</v>
      </c>
      <c r="B61" s="21" t="str">
        <f>Kontoplan!C51</f>
        <v>Representasjon</v>
      </c>
      <c r="C61" s="22"/>
      <c r="D61" s="22"/>
      <c r="E61" s="31">
        <f t="shared" ref="E61:E70" si="7">SUM(F61:Q61)</f>
        <v>0</v>
      </c>
      <c r="F61" s="22"/>
      <c r="G61" s="22"/>
      <c r="H61" s="22"/>
      <c r="I61" s="22"/>
      <c r="J61" s="22"/>
      <c r="K61" s="22"/>
      <c r="L61" s="22"/>
      <c r="M61" s="22"/>
      <c r="N61" s="22"/>
      <c r="O61" s="22"/>
      <c r="P61" s="22"/>
      <c r="Q61" s="22"/>
      <c r="R61" s="1"/>
      <c r="S61" s="39"/>
      <c r="T61" s="1"/>
      <c r="U61" s="1"/>
      <c r="V61" s="1"/>
      <c r="W61" s="1"/>
      <c r="X61" s="1"/>
      <c r="Y61" s="1"/>
      <c r="Z61" s="1"/>
    </row>
    <row r="62" spans="1:26" ht="15.75" customHeight="1" x14ac:dyDescent="0.2">
      <c r="A62" s="21">
        <f>Kontoplan!B52</f>
        <v>7401</v>
      </c>
      <c r="B62" s="21" t="str">
        <f>Kontoplan!C52</f>
        <v>Bot</v>
      </c>
      <c r="C62" s="22"/>
      <c r="D62" s="22"/>
      <c r="E62" s="31">
        <f t="shared" si="7"/>
        <v>0</v>
      </c>
      <c r="F62" s="22"/>
      <c r="G62" s="22"/>
      <c r="H62" s="22"/>
      <c r="I62" s="22"/>
      <c r="J62" s="22"/>
      <c r="K62" s="22"/>
      <c r="L62" s="22"/>
      <c r="M62" s="22"/>
      <c r="N62" s="22"/>
      <c r="O62" s="22"/>
      <c r="P62" s="22"/>
      <c r="Q62" s="22"/>
      <c r="R62" s="1"/>
      <c r="S62" s="39"/>
      <c r="T62" s="1"/>
      <c r="U62" s="1"/>
      <c r="V62" s="1"/>
      <c r="W62" s="1"/>
      <c r="X62" s="1"/>
      <c r="Y62" s="1"/>
      <c r="Z62" s="1"/>
    </row>
    <row r="63" spans="1:26" ht="15.75" customHeight="1" x14ac:dyDescent="0.2">
      <c r="A63" s="21">
        <f>Kontoplan!B53</f>
        <v>7410</v>
      </c>
      <c r="B63" s="21" t="str">
        <f>Kontoplan!C53</f>
        <v>Kontingent</v>
      </c>
      <c r="C63" s="22"/>
      <c r="D63" s="22"/>
      <c r="E63" s="31">
        <f t="shared" si="7"/>
        <v>0</v>
      </c>
      <c r="F63" s="22"/>
      <c r="G63" s="22"/>
      <c r="H63" s="22"/>
      <c r="I63" s="22"/>
      <c r="J63" s="22"/>
      <c r="K63" s="22"/>
      <c r="L63" s="22"/>
      <c r="M63" s="22"/>
      <c r="N63" s="22"/>
      <c r="O63" s="22"/>
      <c r="P63" s="22"/>
      <c r="Q63" s="22"/>
      <c r="R63" s="1"/>
      <c r="S63" s="39"/>
      <c r="T63" s="1"/>
      <c r="U63" s="1"/>
      <c r="V63" s="1"/>
      <c r="W63" s="1"/>
      <c r="X63" s="1"/>
      <c r="Y63" s="1"/>
      <c r="Z63" s="1"/>
    </row>
    <row r="64" spans="1:26" ht="15.75" customHeight="1" x14ac:dyDescent="0.2">
      <c r="A64" s="21">
        <f>Kontoplan!B54</f>
        <v>7430</v>
      </c>
      <c r="B64" s="21" t="str">
        <f>Kontoplan!C54</f>
        <v>Gave</v>
      </c>
      <c r="C64" s="22"/>
      <c r="D64" s="22"/>
      <c r="E64" s="31">
        <f t="shared" si="7"/>
        <v>0</v>
      </c>
      <c r="F64" s="22"/>
      <c r="G64" s="22"/>
      <c r="H64" s="22"/>
      <c r="I64" s="22"/>
      <c r="J64" s="22"/>
      <c r="K64" s="22"/>
      <c r="L64" s="22"/>
      <c r="M64" s="22"/>
      <c r="N64" s="22"/>
      <c r="O64" s="22"/>
      <c r="P64" s="22"/>
      <c r="Q64" s="22"/>
      <c r="R64" s="1"/>
      <c r="S64" s="39"/>
      <c r="T64" s="1"/>
      <c r="U64" s="1"/>
      <c r="V64" s="1"/>
      <c r="W64" s="1"/>
      <c r="X64" s="1"/>
      <c r="Y64" s="1"/>
      <c r="Z64" s="1"/>
    </row>
    <row r="65" spans="1:26" ht="15.75" customHeight="1" x14ac:dyDescent="0.2">
      <c r="A65" s="21">
        <f>Kontoplan!B55</f>
        <v>7500</v>
      </c>
      <c r="B65" s="21" t="str">
        <f>Kontoplan!C55</f>
        <v>Forsikringspremie</v>
      </c>
      <c r="C65" s="22"/>
      <c r="D65" s="22"/>
      <c r="E65" s="31">
        <f t="shared" si="7"/>
        <v>0</v>
      </c>
      <c r="F65" s="22"/>
      <c r="G65" s="22"/>
      <c r="H65" s="22"/>
      <c r="I65" s="22"/>
      <c r="J65" s="22"/>
      <c r="K65" s="22"/>
      <c r="L65" s="22"/>
      <c r="M65" s="22"/>
      <c r="N65" s="22"/>
      <c r="O65" s="22"/>
      <c r="P65" s="22"/>
      <c r="Q65" s="22"/>
      <c r="R65" s="1"/>
      <c r="S65" s="39"/>
      <c r="T65" s="1"/>
      <c r="U65" s="1"/>
      <c r="V65" s="1"/>
      <c r="W65" s="1"/>
      <c r="X65" s="1"/>
      <c r="Y65" s="1"/>
      <c r="Z65" s="1"/>
    </row>
    <row r="66" spans="1:26" ht="15.75" customHeight="1" x14ac:dyDescent="0.2">
      <c r="A66" s="21">
        <f>Kontoplan!B56</f>
        <v>7770</v>
      </c>
      <c r="B66" s="21" t="str">
        <f>Kontoplan!C56</f>
        <v>Bank og kortgebyr</v>
      </c>
      <c r="C66" s="22"/>
      <c r="D66" s="22"/>
      <c r="E66" s="31">
        <f t="shared" si="7"/>
        <v>0</v>
      </c>
      <c r="F66" s="22"/>
      <c r="G66" s="22"/>
      <c r="H66" s="22"/>
      <c r="I66" s="22"/>
      <c r="J66" s="22"/>
      <c r="K66" s="22"/>
      <c r="L66" s="22"/>
      <c r="M66" s="22"/>
      <c r="N66" s="22"/>
      <c r="O66" s="22"/>
      <c r="P66" s="22"/>
      <c r="Q66" s="22"/>
      <c r="R66" s="1"/>
      <c r="S66" s="39"/>
      <c r="T66" s="1"/>
      <c r="U66" s="1"/>
      <c r="V66" s="1"/>
      <c r="W66" s="1"/>
      <c r="X66" s="1"/>
      <c r="Y66" s="1"/>
      <c r="Z66" s="1"/>
    </row>
    <row r="67" spans="1:26" ht="15.75" customHeight="1" x14ac:dyDescent="0.2">
      <c r="A67" s="21">
        <f>Kontoplan!B57</f>
        <v>7791</v>
      </c>
      <c r="B67" s="21" t="str">
        <f>Kontoplan!C57</f>
        <v>Internstøtte grupper</v>
      </c>
      <c r="C67" s="22"/>
      <c r="D67" s="22"/>
      <c r="E67" s="31">
        <f t="shared" si="7"/>
        <v>0</v>
      </c>
      <c r="F67" s="22"/>
      <c r="G67" s="22"/>
      <c r="H67" s="22"/>
      <c r="I67" s="22"/>
      <c r="J67" s="22"/>
      <c r="K67" s="22"/>
      <c r="L67" s="22"/>
      <c r="M67" s="22"/>
      <c r="N67" s="22"/>
      <c r="O67" s="22"/>
      <c r="P67" s="22"/>
      <c r="Q67" s="22"/>
      <c r="R67" s="1"/>
      <c r="S67" s="39"/>
      <c r="T67" s="1"/>
      <c r="U67" s="1"/>
      <c r="V67" s="1"/>
      <c r="W67" s="1"/>
      <c r="X67" s="1"/>
      <c r="Y67" s="1"/>
      <c r="Z67" s="1"/>
    </row>
    <row r="68" spans="1:26" ht="15.75" customHeight="1" x14ac:dyDescent="0.2">
      <c r="A68" s="21">
        <f>Kontoplan!B58</f>
        <v>8050</v>
      </c>
      <c r="B68" s="21" t="str">
        <f>Kontoplan!C58</f>
        <v>Annen renteinntekt</v>
      </c>
      <c r="C68" s="22"/>
      <c r="D68" s="22"/>
      <c r="E68" s="31">
        <f t="shared" si="7"/>
        <v>0</v>
      </c>
      <c r="F68" s="22"/>
      <c r="G68" s="22"/>
      <c r="H68" s="22"/>
      <c r="I68" s="22"/>
      <c r="J68" s="22"/>
      <c r="K68" s="22"/>
      <c r="L68" s="22"/>
      <c r="M68" s="22"/>
      <c r="N68" s="22"/>
      <c r="O68" s="22"/>
      <c r="P68" s="22"/>
      <c r="Q68" s="22"/>
      <c r="R68" s="1"/>
      <c r="S68" s="39"/>
      <c r="T68" s="1"/>
      <c r="U68" s="1"/>
      <c r="V68" s="1"/>
      <c r="W68" s="1"/>
      <c r="X68" s="1"/>
      <c r="Y68" s="1"/>
      <c r="Z68" s="1"/>
    </row>
    <row r="69" spans="1:26" ht="15.75" customHeight="1" x14ac:dyDescent="0.2">
      <c r="A69" s="21">
        <f>Kontoplan!B59</f>
        <v>8150</v>
      </c>
      <c r="B69" s="21" t="str">
        <f>Kontoplan!C59</f>
        <v>Annen rentekostnad</v>
      </c>
      <c r="C69" s="22"/>
      <c r="D69" s="22"/>
      <c r="E69" s="31">
        <f t="shared" si="7"/>
        <v>0</v>
      </c>
      <c r="F69" s="22"/>
      <c r="G69" s="22"/>
      <c r="H69" s="22"/>
      <c r="I69" s="22"/>
      <c r="J69" s="22"/>
      <c r="K69" s="22"/>
      <c r="L69" s="22"/>
      <c r="M69" s="22"/>
      <c r="N69" s="22"/>
      <c r="O69" s="22"/>
      <c r="P69" s="22"/>
      <c r="Q69" s="22"/>
      <c r="R69" s="1"/>
      <c r="S69" s="39"/>
      <c r="T69" s="1"/>
      <c r="U69" s="1"/>
      <c r="V69" s="1"/>
      <c r="W69" s="1"/>
      <c r="X69" s="1"/>
      <c r="Y69" s="1"/>
      <c r="Z69" s="1"/>
    </row>
    <row r="70" spans="1:26" ht="15.75" customHeight="1" x14ac:dyDescent="0.2">
      <c r="A70" s="21">
        <f>Kontoplan!B60</f>
        <v>8170</v>
      </c>
      <c r="B70" s="21" t="str">
        <f>Kontoplan!C60</f>
        <v>Annen finanskostnad</v>
      </c>
      <c r="C70" s="22"/>
      <c r="D70" s="22"/>
      <c r="E70" s="31">
        <f t="shared" si="7"/>
        <v>0</v>
      </c>
      <c r="F70" s="22"/>
      <c r="G70" s="22"/>
      <c r="H70" s="22"/>
      <c r="I70" s="22"/>
      <c r="J70" s="22"/>
      <c r="K70" s="22"/>
      <c r="L70" s="22"/>
      <c r="M70" s="22"/>
      <c r="N70" s="22"/>
      <c r="O70" s="22"/>
      <c r="P70" s="22"/>
      <c r="Q70" s="22"/>
      <c r="R70" s="1"/>
      <c r="S70" s="39"/>
      <c r="T70" s="1"/>
      <c r="U70" s="1"/>
      <c r="V70" s="1"/>
      <c r="W70" s="1"/>
      <c r="X70" s="1"/>
      <c r="Y70" s="1"/>
      <c r="Z70" s="1"/>
    </row>
    <row r="71" spans="1:26" ht="15.75" customHeight="1" x14ac:dyDescent="0.2">
      <c r="A71" s="1"/>
      <c r="B71" s="1"/>
      <c r="C71" s="28"/>
      <c r="D71" s="28"/>
      <c r="E71" s="28"/>
      <c r="F71" s="28"/>
      <c r="G71" s="28"/>
      <c r="H71" s="28"/>
      <c r="I71" s="28"/>
      <c r="J71" s="28"/>
      <c r="K71" s="28"/>
      <c r="L71" s="28"/>
      <c r="M71" s="28"/>
      <c r="N71" s="28"/>
      <c r="O71" s="28"/>
      <c r="P71" s="28"/>
      <c r="Q71" s="28"/>
      <c r="R71" s="1"/>
      <c r="S71" s="1"/>
      <c r="T71" s="1"/>
      <c r="U71" s="1"/>
      <c r="V71" s="1"/>
      <c r="W71" s="1"/>
      <c r="X71" s="1"/>
      <c r="Y71" s="1"/>
      <c r="Z71" s="1"/>
    </row>
    <row r="72" spans="1:26" ht="15.75" customHeight="1" x14ac:dyDescent="0.2">
      <c r="A72" s="63" t="s">
        <v>172</v>
      </c>
      <c r="B72" s="61"/>
      <c r="C72" s="30">
        <f t="shared" ref="C72:F72" si="8">SUM(C39:C71)</f>
        <v>0</v>
      </c>
      <c r="D72" s="30">
        <f t="shared" si="8"/>
        <v>0</v>
      </c>
      <c r="E72" s="31">
        <f t="shared" si="8"/>
        <v>80230</v>
      </c>
      <c r="F72" s="30">
        <f t="shared" si="8"/>
        <v>21840</v>
      </c>
      <c r="G72" s="30">
        <v>9870</v>
      </c>
      <c r="H72" s="30">
        <f t="shared" ref="H72:Q72" si="9">SUM(H39:H71)</f>
        <v>13260</v>
      </c>
      <c r="I72" s="30">
        <f t="shared" si="9"/>
        <v>3770</v>
      </c>
      <c r="J72" s="30">
        <f t="shared" si="9"/>
        <v>0</v>
      </c>
      <c r="K72" s="30">
        <f t="shared" si="9"/>
        <v>0</v>
      </c>
      <c r="L72" s="30">
        <f t="shared" si="9"/>
        <v>0</v>
      </c>
      <c r="M72" s="30">
        <f t="shared" si="9"/>
        <v>6840</v>
      </c>
      <c r="N72" s="30">
        <f t="shared" si="9"/>
        <v>13870</v>
      </c>
      <c r="O72" s="30">
        <f t="shared" si="9"/>
        <v>14260</v>
      </c>
      <c r="P72" s="30">
        <f t="shared" si="9"/>
        <v>3770</v>
      </c>
      <c r="Q72" s="30">
        <f t="shared" si="9"/>
        <v>0</v>
      </c>
      <c r="R72" s="1"/>
      <c r="S72" s="3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3" t="s">
        <v>173</v>
      </c>
      <c r="B74" s="61"/>
      <c r="C74" s="30">
        <f t="shared" ref="C74:Q74" si="10">C32+C72</f>
        <v>0</v>
      </c>
      <c r="D74" s="30">
        <f t="shared" si="10"/>
        <v>0</v>
      </c>
      <c r="E74" s="31">
        <f t="shared" si="10"/>
        <v>34330</v>
      </c>
      <c r="F74" s="30">
        <f t="shared" si="10"/>
        <v>2640</v>
      </c>
      <c r="G74" s="30">
        <f t="shared" si="10"/>
        <v>2370</v>
      </c>
      <c r="H74" s="30">
        <f t="shared" si="10"/>
        <v>13260</v>
      </c>
      <c r="I74" s="30">
        <f t="shared" si="10"/>
        <v>3770</v>
      </c>
      <c r="J74" s="30">
        <f t="shared" si="10"/>
        <v>0</v>
      </c>
      <c r="K74" s="30">
        <f t="shared" si="10"/>
        <v>0</v>
      </c>
      <c r="L74" s="30">
        <f t="shared" si="10"/>
        <v>0</v>
      </c>
      <c r="M74" s="30">
        <f t="shared" si="10"/>
        <v>6840</v>
      </c>
      <c r="N74" s="30">
        <f t="shared" si="10"/>
        <v>-8830</v>
      </c>
      <c r="O74" s="30">
        <f t="shared" si="10"/>
        <v>-19740</v>
      </c>
      <c r="P74" s="30">
        <f t="shared" si="10"/>
        <v>3770</v>
      </c>
      <c r="Q74" s="30">
        <f t="shared" si="10"/>
        <v>-1250</v>
      </c>
      <c r="R74" s="1"/>
      <c r="S74" s="3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1000"/>
  <sheetViews>
    <sheetView workbookViewId="0"/>
  </sheetViews>
  <sheetFormatPr baseColWidth="10" defaultColWidth="11.1640625" defaultRowHeight="15" customHeight="1" x14ac:dyDescent="0.2"/>
  <cols>
    <col min="1" max="6" width="30.6640625" customWidth="1"/>
    <col min="7" max="26" width="10.5" customWidth="1"/>
  </cols>
  <sheetData>
    <row r="1" spans="1:6" ht="15.75" customHeight="1" x14ac:dyDescent="0.2">
      <c r="A1" s="50" t="s">
        <v>124</v>
      </c>
      <c r="B1" s="51"/>
      <c r="C1" s="51"/>
      <c r="D1" s="51"/>
      <c r="E1" s="51"/>
      <c r="F1" s="51"/>
    </row>
    <row r="2" spans="1:6" ht="15.75" customHeight="1" x14ac:dyDescent="0.2">
      <c r="A2" s="52"/>
      <c r="B2" s="53"/>
      <c r="C2" s="53"/>
      <c r="D2" s="53"/>
      <c r="E2" s="53"/>
      <c r="F2" s="53"/>
    </row>
    <row r="3" spans="1:6" ht="15.75" customHeight="1" x14ac:dyDescent="0.2">
      <c r="A3" s="52"/>
      <c r="B3" s="53"/>
      <c r="C3" s="53"/>
      <c r="D3" s="53"/>
      <c r="E3" s="53"/>
      <c r="F3" s="53"/>
    </row>
    <row r="4" spans="1:6" ht="15.75" customHeight="1" x14ac:dyDescent="0.2">
      <c r="A4" s="59" t="str">
        <f>Forside!B4</f>
        <v>BI Athletics</v>
      </c>
      <c r="B4" s="51"/>
      <c r="C4" s="51"/>
      <c r="D4" s="51"/>
      <c r="E4" s="51"/>
      <c r="F4" s="51"/>
    </row>
    <row r="5" spans="1:6" ht="15.75" customHeight="1" x14ac:dyDescent="0.2">
      <c r="A5" s="52"/>
      <c r="B5" s="53"/>
      <c r="C5" s="53"/>
      <c r="D5" s="53"/>
      <c r="E5" s="53"/>
      <c r="F5" s="53"/>
    </row>
    <row r="6" spans="1:6" ht="15.75" customHeight="1" x14ac:dyDescent="0.2">
      <c r="A6" s="52"/>
      <c r="B6" s="53"/>
      <c r="C6" s="53"/>
      <c r="D6" s="53"/>
      <c r="E6" s="53"/>
      <c r="F6" s="53"/>
    </row>
    <row r="7" spans="1:6" ht="15.75" customHeight="1" x14ac:dyDescent="0.2">
      <c r="A7" s="1"/>
      <c r="B7" s="1"/>
      <c r="C7" s="1"/>
      <c r="D7" s="1"/>
      <c r="E7" s="1"/>
      <c r="F7" s="1"/>
    </row>
    <row r="8" spans="1:6" ht="15.75" customHeight="1" x14ac:dyDescent="0.2">
      <c r="A8" s="1"/>
      <c r="B8" s="13"/>
      <c r="C8" s="1"/>
      <c r="D8" s="1"/>
      <c r="E8" s="1"/>
      <c r="F8" s="1"/>
    </row>
    <row r="9" spans="1:6" ht="15.75" customHeight="1" x14ac:dyDescent="0.2">
      <c r="A9" s="1"/>
      <c r="B9" s="1"/>
      <c r="C9" s="1"/>
      <c r="D9" s="1"/>
      <c r="E9" s="1"/>
      <c r="F9" s="1"/>
    </row>
    <row r="10" spans="1:6" ht="15.75" customHeight="1" x14ac:dyDescent="0.2">
      <c r="A10" s="1"/>
      <c r="B10" s="1"/>
      <c r="C10" s="1"/>
      <c r="D10" s="1"/>
      <c r="E10" s="1"/>
      <c r="F10" s="1"/>
    </row>
    <row r="11" spans="1:6" ht="15.75" customHeight="1" x14ac:dyDescent="0.2">
      <c r="A11" s="1"/>
      <c r="B11" s="62" t="s">
        <v>125</v>
      </c>
      <c r="C11" s="51"/>
      <c r="D11" s="51"/>
      <c r="E11" s="51"/>
      <c r="F11" s="1"/>
    </row>
    <row r="12" spans="1:6" ht="15.75" customHeight="1" x14ac:dyDescent="0.2">
      <c r="A12" s="1"/>
      <c r="B12" s="52"/>
      <c r="C12" s="53"/>
      <c r="D12" s="53"/>
      <c r="E12" s="53"/>
      <c r="F12" s="1"/>
    </row>
    <row r="13" spans="1:6" ht="15.75" customHeight="1" x14ac:dyDescent="0.2">
      <c r="A13" s="1"/>
      <c r="B13" s="52"/>
      <c r="C13" s="53"/>
      <c r="D13" s="53"/>
      <c r="E13" s="53"/>
      <c r="F13" s="1"/>
    </row>
    <row r="14" spans="1:6" ht="15.75" customHeight="1" x14ac:dyDescent="0.2">
      <c r="A14" s="1"/>
      <c r="B14" s="52"/>
      <c r="C14" s="53"/>
      <c r="D14" s="53"/>
      <c r="E14" s="53"/>
      <c r="F14" s="1"/>
    </row>
    <row r="15" spans="1:6" ht="15.75" customHeight="1" x14ac:dyDescent="0.2">
      <c r="A15" s="1"/>
      <c r="B15" s="52"/>
      <c r="C15" s="53"/>
      <c r="D15" s="53"/>
      <c r="E15" s="53"/>
      <c r="F15" s="1"/>
    </row>
    <row r="16" spans="1:6" ht="15.75" customHeight="1" x14ac:dyDescent="0.2">
      <c r="A16" s="1"/>
      <c r="B16" s="52"/>
      <c r="C16" s="53"/>
      <c r="D16" s="53"/>
      <c r="E16" s="53"/>
      <c r="F16" s="1"/>
    </row>
    <row r="17" spans="1:6" ht="15.75" customHeight="1" x14ac:dyDescent="0.2">
      <c r="A17" s="1"/>
      <c r="B17" s="52"/>
      <c r="C17" s="53"/>
      <c r="D17" s="53"/>
      <c r="E17" s="53"/>
      <c r="F17" s="1"/>
    </row>
    <row r="18" spans="1:6" ht="15.75" customHeight="1" x14ac:dyDescent="0.2">
      <c r="A18" s="1"/>
      <c r="B18" s="52"/>
      <c r="C18" s="53"/>
      <c r="D18" s="53"/>
      <c r="E18" s="53"/>
      <c r="F18" s="1"/>
    </row>
    <row r="19" spans="1:6" ht="15.75" customHeight="1" x14ac:dyDescent="0.2">
      <c r="A19" s="1"/>
      <c r="B19" s="52"/>
      <c r="C19" s="53"/>
      <c r="D19" s="53"/>
      <c r="E19" s="53"/>
      <c r="F19" s="1"/>
    </row>
    <row r="20" spans="1:6" ht="15.75" customHeight="1" x14ac:dyDescent="0.2">
      <c r="A20" s="1"/>
      <c r="B20" s="52"/>
      <c r="C20" s="53"/>
      <c r="D20" s="53"/>
      <c r="E20" s="53"/>
      <c r="F20" s="1"/>
    </row>
    <row r="21" spans="1:6" ht="15.75" customHeight="1" x14ac:dyDescent="0.2">
      <c r="A21" s="1"/>
      <c r="B21" s="52"/>
      <c r="C21" s="53"/>
      <c r="D21" s="53"/>
      <c r="E21" s="53"/>
      <c r="F21" s="1"/>
    </row>
    <row r="22" spans="1:6" ht="15.75" customHeight="1" x14ac:dyDescent="0.2">
      <c r="A22" s="1"/>
      <c r="B22" s="52"/>
      <c r="C22" s="53"/>
      <c r="D22" s="53"/>
      <c r="E22" s="53"/>
      <c r="F22" s="1"/>
    </row>
    <row r="23" spans="1:6" ht="15.75" customHeight="1" x14ac:dyDescent="0.2">
      <c r="A23" s="1"/>
      <c r="B23" s="52"/>
      <c r="C23" s="53"/>
      <c r="D23" s="53"/>
      <c r="E23" s="53"/>
      <c r="F23" s="1"/>
    </row>
    <row r="24" spans="1:6" ht="15.75" customHeight="1" x14ac:dyDescent="0.2">
      <c r="A24" s="1"/>
      <c r="B24" s="52"/>
      <c r="C24" s="53"/>
      <c r="D24" s="53"/>
      <c r="E24" s="53"/>
      <c r="F24" s="1"/>
    </row>
    <row r="25" spans="1:6" ht="15.75" customHeight="1" x14ac:dyDescent="0.2">
      <c r="A25" s="1"/>
      <c r="B25" s="52"/>
      <c r="C25" s="53"/>
      <c r="D25" s="53"/>
      <c r="E25" s="53"/>
      <c r="F25" s="1"/>
    </row>
    <row r="26" spans="1:6" ht="15.75" customHeight="1" x14ac:dyDescent="0.2">
      <c r="A26" s="1"/>
      <c r="B26" s="52"/>
      <c r="C26" s="53"/>
      <c r="D26" s="53"/>
      <c r="E26" s="53"/>
      <c r="F26" s="1"/>
    </row>
    <row r="27" spans="1:6" ht="15.75" customHeight="1" x14ac:dyDescent="0.2">
      <c r="A27" s="1"/>
      <c r="B27" s="52"/>
      <c r="C27" s="53"/>
      <c r="D27" s="53"/>
      <c r="E27" s="53"/>
      <c r="F27" s="1"/>
    </row>
    <row r="28" spans="1:6" ht="15.75" customHeight="1" x14ac:dyDescent="0.2">
      <c r="A28" s="1"/>
      <c r="B28" s="52"/>
      <c r="C28" s="53"/>
      <c r="D28" s="53"/>
      <c r="E28" s="53"/>
      <c r="F28" s="1"/>
    </row>
    <row r="29" spans="1:6" ht="15.75" customHeight="1" x14ac:dyDescent="0.2">
      <c r="A29" s="1"/>
      <c r="B29" s="1"/>
      <c r="C29" s="1"/>
      <c r="D29" s="1"/>
      <c r="E29" s="1"/>
      <c r="F29" s="1"/>
    </row>
    <row r="30" spans="1:6" ht="15.75" customHeight="1" x14ac:dyDescent="0.2">
      <c r="A30" s="1"/>
      <c r="B30" s="1"/>
      <c r="C30" s="1"/>
      <c r="D30" s="1"/>
      <c r="E30" s="1"/>
      <c r="F30" s="1"/>
    </row>
    <row r="31" spans="1:6" ht="15.75" customHeight="1" x14ac:dyDescent="0.2">
      <c r="A31" s="1"/>
      <c r="B31" s="1"/>
      <c r="C31" s="1"/>
      <c r="D31" s="1"/>
      <c r="E31" s="1"/>
      <c r="F31" s="1"/>
    </row>
    <row r="32" spans="1:6" ht="15.75" customHeight="1" x14ac:dyDescent="0.2">
      <c r="A32" s="1"/>
      <c r="B32" s="1"/>
      <c r="C32" s="1"/>
      <c r="D32" s="1"/>
      <c r="E32" s="1"/>
      <c r="F32" s="1"/>
    </row>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
    <mergeCell ref="A1:F3"/>
    <mergeCell ref="A4:F6"/>
    <mergeCell ref="B11:E28"/>
  </mergeCells>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Z1000"/>
  <sheetViews>
    <sheetView workbookViewId="0">
      <pane xSplit="2" ySplit="3" topLeftCell="C4" activePane="bottomRight" state="frozen"/>
      <selection pane="topRight" activeCell="C1" sqref="C1"/>
      <selection pane="bottomLeft" activeCell="A4" sqref="A4"/>
      <selection pane="bottomRight" activeCell="C4" sqref="C4"/>
    </sheetView>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176</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6"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7" t="s">
        <v>126</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8" t="str">
        <f ca="1">MID(CELL("filename",A1),FIND("]",CELL("filename",A1))+1,255)</f>
        <v>Roing</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5" t="s">
        <v>161</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9" t="s">
        <v>162</v>
      </c>
      <c r="B12" s="19" t="s">
        <v>163</v>
      </c>
      <c r="C12" s="19" t="s">
        <v>164</v>
      </c>
      <c r="D12" s="19" t="s">
        <v>165</v>
      </c>
      <c r="E12" s="20" t="s">
        <v>166</v>
      </c>
      <c r="F12" s="19" t="s">
        <v>177</v>
      </c>
      <c r="G12" s="19" t="s">
        <v>178</v>
      </c>
      <c r="H12" s="19" t="s">
        <v>179</v>
      </c>
      <c r="I12" s="19" t="s">
        <v>180</v>
      </c>
      <c r="J12" s="19" t="s">
        <v>181</v>
      </c>
      <c r="K12" s="19" t="s">
        <v>182</v>
      </c>
      <c r="L12" s="19" t="s">
        <v>183</v>
      </c>
      <c r="M12" s="19" t="s">
        <v>184</v>
      </c>
      <c r="N12" s="19" t="s">
        <v>185</v>
      </c>
      <c r="O12" s="19" t="s">
        <v>186</v>
      </c>
      <c r="P12" s="19" t="s">
        <v>187</v>
      </c>
      <c r="Q12" s="19" t="s">
        <v>188</v>
      </c>
      <c r="R12" s="38"/>
      <c r="S12" s="19" t="s">
        <v>189</v>
      </c>
      <c r="T12" s="1"/>
      <c r="U12" s="1"/>
      <c r="V12" s="1"/>
      <c r="W12" s="1"/>
      <c r="X12" s="1"/>
      <c r="Y12" s="1"/>
      <c r="Z12" s="1"/>
    </row>
    <row r="13" spans="1:26" ht="15.75" customHeight="1" x14ac:dyDescent="0.2">
      <c r="A13" s="21">
        <f>Kontoplan!B11</f>
        <v>3000</v>
      </c>
      <c r="B13" s="21" t="str">
        <f>Kontoplan!C11</f>
        <v>Salgsinntekter, avgiftspliktig</v>
      </c>
      <c r="C13" s="22"/>
      <c r="D13" s="22"/>
      <c r="E13" s="31">
        <f t="shared" ref="E13:E30" si="0">SUM(F13:Q13)</f>
        <v>0</v>
      </c>
      <c r="F13" s="22"/>
      <c r="G13" s="22"/>
      <c r="H13" s="22"/>
      <c r="I13" s="22"/>
      <c r="J13" s="22"/>
      <c r="K13" s="22"/>
      <c r="L13" s="22"/>
      <c r="M13" s="22"/>
      <c r="N13" s="22"/>
      <c r="O13" s="22"/>
      <c r="P13" s="22"/>
      <c r="Q13" s="22"/>
      <c r="R13" s="1"/>
      <c r="S13" s="39"/>
      <c r="T13" s="1"/>
      <c r="U13" s="1"/>
      <c r="V13" s="1"/>
      <c r="W13" s="1"/>
      <c r="X13" s="1"/>
      <c r="Y13" s="1"/>
      <c r="Z13" s="1"/>
    </row>
    <row r="14" spans="1:26" ht="15.75" customHeight="1" x14ac:dyDescent="0.2">
      <c r="A14" s="21">
        <f>Kontoplan!B12</f>
        <v>3009</v>
      </c>
      <c r="B14" s="21" t="str">
        <f>Kontoplan!C12</f>
        <v>Sponsorinntekt</v>
      </c>
      <c r="C14" s="22"/>
      <c r="D14" s="22"/>
      <c r="E14" s="31">
        <f t="shared" si="0"/>
        <v>0</v>
      </c>
      <c r="F14" s="22"/>
      <c r="G14" s="22"/>
      <c r="H14" s="22"/>
      <c r="I14" s="22"/>
      <c r="J14" s="22"/>
      <c r="K14" s="22"/>
      <c r="L14" s="22"/>
      <c r="M14" s="22"/>
      <c r="N14" s="22"/>
      <c r="O14" s="22"/>
      <c r="P14" s="22"/>
      <c r="Q14" s="22"/>
      <c r="R14" s="1"/>
      <c r="S14" s="39"/>
      <c r="T14" s="1"/>
      <c r="U14" s="1"/>
      <c r="V14" s="1"/>
      <c r="W14" s="1"/>
      <c r="X14" s="1"/>
      <c r="Y14" s="1"/>
      <c r="Z14" s="1"/>
    </row>
    <row r="15" spans="1:26" ht="15.75" customHeight="1" x14ac:dyDescent="0.2">
      <c r="A15" s="21">
        <f>Kontoplan!B13</f>
        <v>3100</v>
      </c>
      <c r="B15" s="21" t="str">
        <f>Kontoplan!C13</f>
        <v>Salgsinntekter, avgiftsfri</v>
      </c>
      <c r="C15" s="22"/>
      <c r="D15" s="22"/>
      <c r="E15" s="31">
        <f t="shared" si="0"/>
        <v>0</v>
      </c>
      <c r="F15" s="22"/>
      <c r="G15" s="22"/>
      <c r="H15" s="22"/>
      <c r="I15" s="22"/>
      <c r="J15" s="22"/>
      <c r="K15" s="22"/>
      <c r="L15" s="22"/>
      <c r="M15" s="22"/>
      <c r="N15" s="22"/>
      <c r="O15" s="22"/>
      <c r="P15" s="22"/>
      <c r="Q15" s="22"/>
      <c r="R15" s="1"/>
      <c r="S15" s="39"/>
      <c r="T15" s="1"/>
      <c r="U15" s="1"/>
      <c r="V15" s="1"/>
      <c r="W15" s="1"/>
      <c r="X15" s="1"/>
      <c r="Y15" s="1"/>
      <c r="Z15" s="1"/>
    </row>
    <row r="16" spans="1:26" ht="15.75" customHeight="1" x14ac:dyDescent="0.2">
      <c r="A16" s="21">
        <f>Kontoplan!B14</f>
        <v>3101</v>
      </c>
      <c r="B16" s="21" t="str">
        <f>Kontoplan!C14</f>
        <v>Dugnad</v>
      </c>
      <c r="C16" s="22"/>
      <c r="D16" s="22"/>
      <c r="E16" s="31">
        <f t="shared" si="0"/>
        <v>0</v>
      </c>
      <c r="F16" s="22"/>
      <c r="G16" s="22"/>
      <c r="H16" s="22"/>
      <c r="I16" s="22"/>
      <c r="J16" s="22"/>
      <c r="K16" s="22"/>
      <c r="L16" s="22"/>
      <c r="M16" s="22"/>
      <c r="N16" s="22"/>
      <c r="O16" s="22"/>
      <c r="P16" s="22"/>
      <c r="Q16" s="22"/>
      <c r="R16" s="1"/>
      <c r="S16" s="39"/>
      <c r="T16" s="1"/>
      <c r="U16" s="1"/>
      <c r="V16" s="1"/>
      <c r="W16" s="1"/>
      <c r="X16" s="1"/>
      <c r="Y16" s="1"/>
      <c r="Z16" s="1"/>
    </row>
    <row r="17" spans="1:26" ht="15.75" customHeight="1" x14ac:dyDescent="0.2">
      <c r="A17" s="21">
        <f>Kontoplan!B15</f>
        <v>3410</v>
      </c>
      <c r="B17" s="21" t="str">
        <f>Kontoplan!C15</f>
        <v>Tilskudd fra Oslo Kommune</v>
      </c>
      <c r="C17" s="22"/>
      <c r="D17" s="22"/>
      <c r="E17" s="31">
        <f t="shared" si="0"/>
        <v>0</v>
      </c>
      <c r="F17" s="22"/>
      <c r="G17" s="22"/>
      <c r="H17" s="22"/>
      <c r="I17" s="22"/>
      <c r="J17" s="22"/>
      <c r="K17" s="22"/>
      <c r="L17" s="22"/>
      <c r="M17" s="22"/>
      <c r="N17" s="22"/>
      <c r="O17" s="22"/>
      <c r="P17" s="22"/>
      <c r="Q17" s="22"/>
      <c r="R17" s="1"/>
      <c r="S17" s="39"/>
      <c r="T17" s="1"/>
      <c r="U17" s="1"/>
      <c r="V17" s="1"/>
      <c r="W17" s="1"/>
      <c r="X17" s="1"/>
      <c r="Y17" s="1"/>
      <c r="Z17" s="1"/>
    </row>
    <row r="18" spans="1:26" ht="15.75" customHeight="1" x14ac:dyDescent="0.2">
      <c r="A18" s="21">
        <f>Kontoplan!B16</f>
        <v>3420</v>
      </c>
      <c r="B18" s="21" t="str">
        <f>Kontoplan!C16</f>
        <v>Momskompensasjon</v>
      </c>
      <c r="C18" s="22"/>
      <c r="D18" s="22"/>
      <c r="E18" s="31">
        <f t="shared" si="0"/>
        <v>0</v>
      </c>
      <c r="F18" s="22"/>
      <c r="G18" s="22"/>
      <c r="H18" s="22"/>
      <c r="I18" s="22"/>
      <c r="J18" s="22"/>
      <c r="K18" s="22"/>
      <c r="L18" s="22"/>
      <c r="M18" s="22"/>
      <c r="N18" s="22"/>
      <c r="O18" s="22"/>
      <c r="P18" s="22"/>
      <c r="Q18" s="22"/>
      <c r="R18" s="1"/>
      <c r="S18" s="39"/>
      <c r="T18" s="1"/>
      <c r="U18" s="1"/>
      <c r="V18" s="1"/>
      <c r="W18" s="1"/>
      <c r="X18" s="1"/>
      <c r="Y18" s="1"/>
      <c r="Z18" s="1"/>
    </row>
    <row r="19" spans="1:26" ht="15.75" customHeight="1" x14ac:dyDescent="0.2">
      <c r="A19" s="21">
        <f>Kontoplan!B17</f>
        <v>3430</v>
      </c>
      <c r="B19" s="21" t="str">
        <f>Kontoplan!C17</f>
        <v>Grasrotandelen Norsk Tipping</v>
      </c>
      <c r="C19" s="22"/>
      <c r="D19" s="22"/>
      <c r="E19" s="31">
        <f t="shared" si="0"/>
        <v>0</v>
      </c>
      <c r="F19" s="22"/>
      <c r="G19" s="22"/>
      <c r="H19" s="22"/>
      <c r="I19" s="22"/>
      <c r="J19" s="22"/>
      <c r="K19" s="22"/>
      <c r="L19" s="22"/>
      <c r="M19" s="22"/>
      <c r="N19" s="22"/>
      <c r="O19" s="22"/>
      <c r="P19" s="22"/>
      <c r="Q19" s="22"/>
      <c r="R19" s="1"/>
      <c r="S19" s="39"/>
      <c r="T19" s="1"/>
      <c r="U19" s="1"/>
      <c r="V19" s="1"/>
      <c r="W19" s="1"/>
      <c r="X19" s="1"/>
      <c r="Y19" s="1"/>
      <c r="Z19" s="1"/>
    </row>
    <row r="20" spans="1:26" ht="15.75" customHeight="1" x14ac:dyDescent="0.2">
      <c r="A20" s="21">
        <f>Kontoplan!B18</f>
        <v>3900</v>
      </c>
      <c r="B20" s="21" t="str">
        <f>Kontoplan!C18</f>
        <v>Annen driftsrelatert inntekt</v>
      </c>
      <c r="C20" s="22"/>
      <c r="D20" s="22"/>
      <c r="E20" s="31">
        <f t="shared" si="0"/>
        <v>0</v>
      </c>
      <c r="F20" s="22"/>
      <c r="G20" s="22"/>
      <c r="H20" s="22"/>
      <c r="I20" s="22"/>
      <c r="J20" s="22"/>
      <c r="K20" s="22"/>
      <c r="L20" s="22"/>
      <c r="M20" s="22"/>
      <c r="N20" s="22"/>
      <c r="O20" s="22"/>
      <c r="P20" s="22"/>
      <c r="Q20" s="22"/>
      <c r="R20" s="1"/>
      <c r="S20" s="39"/>
      <c r="T20" s="1"/>
      <c r="U20" s="1"/>
      <c r="V20" s="1"/>
      <c r="W20" s="1"/>
      <c r="X20" s="1"/>
      <c r="Y20" s="1"/>
      <c r="Z20" s="1"/>
    </row>
    <row r="21" spans="1:26" ht="15.75" customHeight="1" x14ac:dyDescent="0.2">
      <c r="A21" s="21">
        <f>Kontoplan!B19</f>
        <v>3901</v>
      </c>
      <c r="B21" s="21" t="str">
        <f>Kontoplan!C19</f>
        <v>Internstøtte BI Athletics</v>
      </c>
      <c r="C21" s="22"/>
      <c r="D21" s="22"/>
      <c r="E21" s="31">
        <f t="shared" si="0"/>
        <v>0</v>
      </c>
      <c r="F21" s="22"/>
      <c r="G21" s="22"/>
      <c r="H21" s="22"/>
      <c r="I21" s="22"/>
      <c r="J21" s="22"/>
      <c r="K21" s="22"/>
      <c r="L21" s="22"/>
      <c r="M21" s="22"/>
      <c r="N21" s="22"/>
      <c r="O21" s="22"/>
      <c r="P21" s="22"/>
      <c r="Q21" s="22"/>
      <c r="R21" s="1"/>
      <c r="S21" s="39"/>
      <c r="T21" s="1"/>
      <c r="U21" s="1"/>
      <c r="V21" s="1"/>
      <c r="W21" s="1"/>
      <c r="X21" s="1"/>
      <c r="Y21" s="1"/>
      <c r="Z21" s="1"/>
    </row>
    <row r="22" spans="1:26" ht="15.75" customHeight="1" x14ac:dyDescent="0.2">
      <c r="A22" s="21">
        <f>Kontoplan!B20</f>
        <v>3920</v>
      </c>
      <c r="B22" s="21" t="str">
        <f>Kontoplan!C20</f>
        <v>Medlemskontingent</v>
      </c>
      <c r="C22" s="22"/>
      <c r="D22" s="22"/>
      <c r="E22" s="31">
        <f t="shared" si="0"/>
        <v>0</v>
      </c>
      <c r="F22" s="22"/>
      <c r="G22" s="22"/>
      <c r="H22" s="22"/>
      <c r="I22" s="22"/>
      <c r="J22" s="22"/>
      <c r="K22" s="22"/>
      <c r="L22" s="22"/>
      <c r="M22" s="22"/>
      <c r="N22" s="22"/>
      <c r="O22" s="22"/>
      <c r="P22" s="22"/>
      <c r="Q22" s="22"/>
      <c r="R22" s="1"/>
      <c r="S22" s="39"/>
      <c r="T22" s="1"/>
      <c r="U22" s="1"/>
      <c r="V22" s="1"/>
      <c r="W22" s="1"/>
      <c r="X22" s="1"/>
      <c r="Y22" s="1"/>
      <c r="Z22" s="1"/>
    </row>
    <row r="23" spans="1:26" ht="15.75" customHeight="1" x14ac:dyDescent="0.2">
      <c r="A23" s="21">
        <f>Kontoplan!B21</f>
        <v>3921</v>
      </c>
      <c r="B23" s="21" t="str">
        <f>Kontoplan!C21</f>
        <v>Gruppeavgift</v>
      </c>
      <c r="C23" s="22"/>
      <c r="D23" s="22"/>
      <c r="E23" s="31">
        <f t="shared" si="0"/>
        <v>0</v>
      </c>
      <c r="F23" s="22"/>
      <c r="G23" s="22"/>
      <c r="H23" s="22"/>
      <c r="I23" s="22"/>
      <c r="J23" s="22"/>
      <c r="K23" s="22"/>
      <c r="L23" s="22"/>
      <c r="M23" s="22"/>
      <c r="N23" s="22"/>
      <c r="O23" s="22"/>
      <c r="P23" s="22"/>
      <c r="Q23" s="22"/>
      <c r="R23" s="1"/>
      <c r="S23" s="39"/>
      <c r="T23" s="1"/>
      <c r="U23" s="1"/>
      <c r="V23" s="1"/>
      <c r="W23" s="1"/>
      <c r="X23" s="1"/>
      <c r="Y23" s="1"/>
      <c r="Z23" s="1"/>
    </row>
    <row r="24" spans="1:26" ht="15.75" customHeight="1" x14ac:dyDescent="0.2">
      <c r="A24" s="21">
        <f>Kontoplan!B22</f>
        <v>3930</v>
      </c>
      <c r="B24" s="21" t="str">
        <f>Kontoplan!C22</f>
        <v>Treningsavgift</v>
      </c>
      <c r="C24" s="22"/>
      <c r="D24" s="22"/>
      <c r="E24" s="31">
        <f t="shared" si="0"/>
        <v>0</v>
      </c>
      <c r="F24" s="22"/>
      <c r="G24" s="22"/>
      <c r="H24" s="22"/>
      <c r="I24" s="22"/>
      <c r="J24" s="22"/>
      <c r="K24" s="22"/>
      <c r="L24" s="22"/>
      <c r="M24" s="22"/>
      <c r="N24" s="22"/>
      <c r="O24" s="22"/>
      <c r="P24" s="22"/>
      <c r="Q24" s="22"/>
      <c r="R24" s="1"/>
      <c r="S24" s="39"/>
      <c r="T24" s="1"/>
      <c r="U24" s="1"/>
      <c r="V24" s="1"/>
      <c r="W24" s="1"/>
      <c r="X24" s="1"/>
      <c r="Y24" s="1"/>
      <c r="Z24" s="1"/>
    </row>
    <row r="25" spans="1:26" ht="15.75" customHeight="1" x14ac:dyDescent="0.2">
      <c r="A25" s="21">
        <f>Kontoplan!B23</f>
        <v>3990</v>
      </c>
      <c r="B25" s="21" t="str">
        <f>Kontoplan!C23</f>
        <v>Kontingent fra BI-studenter</v>
      </c>
      <c r="C25" s="22"/>
      <c r="D25" s="22"/>
      <c r="E25" s="31">
        <f t="shared" si="0"/>
        <v>0</v>
      </c>
      <c r="F25" s="22"/>
      <c r="G25" s="22"/>
      <c r="H25" s="22"/>
      <c r="I25" s="22"/>
      <c r="J25" s="22"/>
      <c r="K25" s="22"/>
      <c r="L25" s="22"/>
      <c r="M25" s="22"/>
      <c r="N25" s="22"/>
      <c r="O25" s="22"/>
      <c r="P25" s="22"/>
      <c r="Q25" s="22"/>
      <c r="R25" s="1"/>
      <c r="S25" s="39"/>
      <c r="T25" s="1"/>
      <c r="U25" s="1"/>
      <c r="V25" s="1"/>
      <c r="W25" s="1"/>
      <c r="X25" s="1"/>
      <c r="Y25" s="1"/>
      <c r="Z25" s="1"/>
    </row>
    <row r="26" spans="1:26" ht="15.75" customHeight="1" x14ac:dyDescent="0.2">
      <c r="A26" s="21">
        <f>Kontoplan!B24</f>
        <v>3991</v>
      </c>
      <c r="B26" s="21" t="str">
        <f>Kontoplan!C24</f>
        <v>Støtte fra BISO</v>
      </c>
      <c r="C26" s="22"/>
      <c r="D26" s="22"/>
      <c r="E26" s="31">
        <f t="shared" si="0"/>
        <v>0</v>
      </c>
      <c r="F26" s="22"/>
      <c r="G26" s="22"/>
      <c r="H26" s="22"/>
      <c r="I26" s="22"/>
      <c r="J26" s="22"/>
      <c r="K26" s="22"/>
      <c r="L26" s="22"/>
      <c r="M26" s="22"/>
      <c r="N26" s="22"/>
      <c r="O26" s="22"/>
      <c r="P26" s="22"/>
      <c r="Q26" s="22"/>
      <c r="R26" s="1"/>
      <c r="S26" s="39"/>
      <c r="T26" s="1"/>
      <c r="U26" s="1"/>
      <c r="V26" s="1"/>
      <c r="W26" s="1"/>
      <c r="X26" s="1"/>
      <c r="Y26" s="1"/>
      <c r="Z26" s="1"/>
    </row>
    <row r="27" spans="1:26" ht="15.75" customHeight="1" x14ac:dyDescent="0.2">
      <c r="A27" s="21">
        <f>Kontoplan!B25</f>
        <v>3992</v>
      </c>
      <c r="B27" s="21" t="str">
        <f>Kontoplan!C25</f>
        <v>Støtte fra BI</v>
      </c>
      <c r="C27" s="22"/>
      <c r="D27" s="22"/>
      <c r="E27" s="31">
        <f t="shared" si="0"/>
        <v>0</v>
      </c>
      <c r="F27" s="22"/>
      <c r="G27" s="22"/>
      <c r="H27" s="22"/>
      <c r="I27" s="22"/>
      <c r="J27" s="22"/>
      <c r="K27" s="22"/>
      <c r="L27" s="22"/>
      <c r="M27" s="22"/>
      <c r="N27" s="22"/>
      <c r="O27" s="22"/>
      <c r="P27" s="22"/>
      <c r="Q27" s="22"/>
      <c r="R27" s="1"/>
      <c r="S27" s="39"/>
      <c r="T27" s="1"/>
      <c r="U27" s="1"/>
      <c r="V27" s="1"/>
      <c r="W27" s="1"/>
      <c r="X27" s="1"/>
      <c r="Y27" s="1"/>
      <c r="Z27" s="1"/>
    </row>
    <row r="28" spans="1:26" ht="15.75" customHeight="1" x14ac:dyDescent="0.2">
      <c r="A28" s="21">
        <f>Kontoplan!B26</f>
        <v>3993</v>
      </c>
      <c r="B28" s="21" t="str">
        <f>Kontoplan!C26</f>
        <v>Støtte fra Velferdstinget</v>
      </c>
      <c r="C28" s="22"/>
      <c r="D28" s="22"/>
      <c r="E28" s="31">
        <f t="shared" si="0"/>
        <v>0</v>
      </c>
      <c r="F28" s="22"/>
      <c r="G28" s="22"/>
      <c r="H28" s="22"/>
      <c r="I28" s="22"/>
      <c r="J28" s="22"/>
      <c r="K28" s="22"/>
      <c r="L28" s="22"/>
      <c r="M28" s="22"/>
      <c r="N28" s="22"/>
      <c r="O28" s="22"/>
      <c r="P28" s="22"/>
      <c r="Q28" s="22"/>
      <c r="R28" s="1"/>
      <c r="S28" s="39"/>
      <c r="T28" s="1"/>
      <c r="U28" s="1"/>
      <c r="V28" s="1"/>
      <c r="W28" s="1"/>
      <c r="X28" s="1"/>
      <c r="Y28" s="1"/>
      <c r="Z28" s="1"/>
    </row>
    <row r="29" spans="1:26" ht="15.75" customHeight="1" x14ac:dyDescent="0.2">
      <c r="A29" s="21">
        <f>Kontoplan!B27</f>
        <v>3994</v>
      </c>
      <c r="B29" s="21" t="str">
        <f>Kontoplan!C27</f>
        <v>Støtte fra NSI</v>
      </c>
      <c r="C29" s="22"/>
      <c r="D29" s="22"/>
      <c r="E29" s="31">
        <f t="shared" si="0"/>
        <v>0</v>
      </c>
      <c r="F29" s="22"/>
      <c r="G29" s="22"/>
      <c r="H29" s="22"/>
      <c r="I29" s="22"/>
      <c r="J29" s="22"/>
      <c r="K29" s="22"/>
      <c r="L29" s="22"/>
      <c r="M29" s="22"/>
      <c r="N29" s="22"/>
      <c r="O29" s="22"/>
      <c r="P29" s="22"/>
      <c r="Q29" s="22"/>
      <c r="R29" s="1"/>
      <c r="S29" s="39"/>
      <c r="T29" s="1"/>
      <c r="U29" s="1"/>
      <c r="V29" s="1"/>
      <c r="W29" s="1"/>
      <c r="X29" s="1"/>
      <c r="Y29" s="1"/>
      <c r="Z29" s="1"/>
    </row>
    <row r="30" spans="1:26" ht="15.75" customHeight="1" x14ac:dyDescent="0.2">
      <c r="A30" s="21">
        <f>Kontoplan!B28</f>
        <v>3995</v>
      </c>
      <c r="B30" s="21" t="str">
        <f>Kontoplan!C28</f>
        <v>Annen støtte</v>
      </c>
      <c r="C30" s="22"/>
      <c r="D30" s="22"/>
      <c r="E30" s="31">
        <f t="shared" si="0"/>
        <v>0</v>
      </c>
      <c r="F30" s="22"/>
      <c r="G30" s="22"/>
      <c r="H30" s="22"/>
      <c r="I30" s="22"/>
      <c r="J30" s="22"/>
      <c r="K30" s="22"/>
      <c r="L30" s="22"/>
      <c r="M30" s="22"/>
      <c r="N30" s="22"/>
      <c r="O30" s="22"/>
      <c r="P30" s="22"/>
      <c r="Q30" s="22"/>
      <c r="R30" s="1"/>
      <c r="S30" s="39"/>
      <c r="T30" s="1"/>
      <c r="U30" s="1"/>
      <c r="V30" s="1"/>
      <c r="W30" s="1"/>
      <c r="X30" s="1"/>
      <c r="Y30" s="1"/>
      <c r="Z30" s="1"/>
    </row>
    <row r="31" spans="1:26" ht="15.75" customHeight="1" x14ac:dyDescent="0.2">
      <c r="A31" s="1"/>
      <c r="B31" s="1"/>
      <c r="C31" s="28"/>
      <c r="D31" s="28"/>
      <c r="E31" s="28"/>
      <c r="F31" s="28"/>
      <c r="G31" s="28"/>
      <c r="H31" s="28"/>
      <c r="I31" s="28"/>
      <c r="J31" s="28"/>
      <c r="K31" s="28"/>
      <c r="L31" s="28"/>
      <c r="M31" s="28"/>
      <c r="N31" s="28"/>
      <c r="O31" s="28"/>
      <c r="P31" s="28"/>
      <c r="Q31" s="28"/>
      <c r="R31" s="1"/>
      <c r="S31" s="1"/>
      <c r="T31" s="1"/>
      <c r="U31" s="1"/>
      <c r="V31" s="1"/>
      <c r="W31" s="1"/>
      <c r="X31" s="1"/>
      <c r="Y31" s="1"/>
      <c r="Z31" s="1"/>
    </row>
    <row r="32" spans="1:26" ht="15.75" customHeight="1" x14ac:dyDescent="0.2">
      <c r="A32" s="63" t="s">
        <v>170</v>
      </c>
      <c r="B32" s="61"/>
      <c r="C32" s="30">
        <f t="shared" ref="C32:Q32" si="1">SUM(C13:C31)</f>
        <v>0</v>
      </c>
      <c r="D32" s="30">
        <f t="shared" si="1"/>
        <v>0</v>
      </c>
      <c r="E32" s="31">
        <f t="shared" si="1"/>
        <v>0</v>
      </c>
      <c r="F32" s="30">
        <f t="shared" si="1"/>
        <v>0</v>
      </c>
      <c r="G32" s="30">
        <f t="shared" si="1"/>
        <v>0</v>
      </c>
      <c r="H32" s="30">
        <f t="shared" si="1"/>
        <v>0</v>
      </c>
      <c r="I32" s="30">
        <f t="shared" si="1"/>
        <v>0</v>
      </c>
      <c r="J32" s="30">
        <f t="shared" si="1"/>
        <v>0</v>
      </c>
      <c r="K32" s="30">
        <f t="shared" si="1"/>
        <v>0</v>
      </c>
      <c r="L32" s="30">
        <f t="shared" si="1"/>
        <v>0</v>
      </c>
      <c r="M32" s="30">
        <f t="shared" si="1"/>
        <v>0</v>
      </c>
      <c r="N32" s="30">
        <f t="shared" si="1"/>
        <v>0</v>
      </c>
      <c r="O32" s="30">
        <f t="shared" si="1"/>
        <v>0</v>
      </c>
      <c r="P32" s="30">
        <f t="shared" si="1"/>
        <v>0</v>
      </c>
      <c r="Q32" s="30">
        <f t="shared" si="1"/>
        <v>0</v>
      </c>
      <c r="R32" s="1"/>
      <c r="S32" s="3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5" t="s">
        <v>171</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9" t="s">
        <v>162</v>
      </c>
      <c r="B38" s="19" t="s">
        <v>163</v>
      </c>
      <c r="C38" s="19" t="s">
        <v>164</v>
      </c>
      <c r="D38" s="19" t="s">
        <v>165</v>
      </c>
      <c r="E38" s="20" t="s">
        <v>166</v>
      </c>
      <c r="F38" s="19" t="s">
        <v>177</v>
      </c>
      <c r="G38" s="19" t="s">
        <v>178</v>
      </c>
      <c r="H38" s="19" t="s">
        <v>179</v>
      </c>
      <c r="I38" s="19" t="s">
        <v>180</v>
      </c>
      <c r="J38" s="19" t="s">
        <v>181</v>
      </c>
      <c r="K38" s="19" t="s">
        <v>182</v>
      </c>
      <c r="L38" s="19" t="s">
        <v>183</v>
      </c>
      <c r="M38" s="19" t="s">
        <v>184</v>
      </c>
      <c r="N38" s="19" t="s">
        <v>185</v>
      </c>
      <c r="O38" s="19" t="s">
        <v>186</v>
      </c>
      <c r="P38" s="19" t="s">
        <v>187</v>
      </c>
      <c r="Q38" s="19" t="s">
        <v>188</v>
      </c>
      <c r="R38" s="38"/>
      <c r="S38" s="19" t="s">
        <v>189</v>
      </c>
      <c r="T38" s="1"/>
      <c r="U38" s="1"/>
      <c r="V38" s="1"/>
      <c r="W38" s="1"/>
      <c r="X38" s="1"/>
      <c r="Y38" s="1"/>
      <c r="Z38" s="1"/>
    </row>
    <row r="39" spans="1:26" ht="15.75" customHeight="1" x14ac:dyDescent="0.2">
      <c r="A39" s="21">
        <f>Kontoplan!B29</f>
        <v>5910</v>
      </c>
      <c r="B39" s="21" t="str">
        <f>Kontoplan!C29</f>
        <v>Lunsjkort</v>
      </c>
      <c r="C39" s="22"/>
      <c r="D39" s="22"/>
      <c r="E39" s="31">
        <f t="shared" ref="E39:E70" si="2">SUM(F39:Q39)</f>
        <v>0</v>
      </c>
      <c r="F39" s="22"/>
      <c r="G39" s="22"/>
      <c r="H39" s="22"/>
      <c r="I39" s="22"/>
      <c r="J39" s="22"/>
      <c r="K39" s="22"/>
      <c r="L39" s="22"/>
      <c r="M39" s="22"/>
      <c r="N39" s="22"/>
      <c r="O39" s="22"/>
      <c r="P39" s="22"/>
      <c r="Q39" s="22"/>
      <c r="R39" s="1"/>
      <c r="S39" s="39"/>
      <c r="T39" s="1"/>
      <c r="U39" s="1"/>
      <c r="V39" s="1"/>
      <c r="W39" s="1"/>
      <c r="X39" s="1"/>
      <c r="Y39" s="1"/>
      <c r="Z39" s="1"/>
    </row>
    <row r="40" spans="1:26" ht="15.75" customHeight="1" x14ac:dyDescent="0.2">
      <c r="A40" s="21">
        <f>Kontoplan!B30</f>
        <v>5995</v>
      </c>
      <c r="B40" s="21" t="str">
        <f>Kontoplan!C30</f>
        <v>Styrekostnader</v>
      </c>
      <c r="C40" s="22"/>
      <c r="D40" s="22"/>
      <c r="E40" s="31">
        <f t="shared" si="2"/>
        <v>0</v>
      </c>
      <c r="F40" s="22"/>
      <c r="G40" s="22"/>
      <c r="H40" s="22"/>
      <c r="I40" s="22"/>
      <c r="J40" s="22"/>
      <c r="K40" s="22"/>
      <c r="L40" s="22"/>
      <c r="M40" s="22"/>
      <c r="N40" s="22"/>
      <c r="O40" s="22"/>
      <c r="P40" s="22"/>
      <c r="Q40" s="22"/>
      <c r="R40" s="1"/>
      <c r="S40" s="39"/>
      <c r="T40" s="1"/>
      <c r="U40" s="1"/>
      <c r="V40" s="1"/>
      <c r="W40" s="1"/>
      <c r="X40" s="1"/>
      <c r="Y40" s="1"/>
      <c r="Z40" s="1"/>
    </row>
    <row r="41" spans="1:26" ht="15.75" customHeight="1" x14ac:dyDescent="0.2">
      <c r="A41" s="21">
        <f>Kontoplan!B31</f>
        <v>6480</v>
      </c>
      <c r="B41" s="21" t="str">
        <f>Kontoplan!C31</f>
        <v>Leiekostnad idrett</v>
      </c>
      <c r="C41" s="22"/>
      <c r="D41" s="22"/>
      <c r="E41" s="31">
        <f t="shared" si="2"/>
        <v>0</v>
      </c>
      <c r="F41" s="22"/>
      <c r="G41" s="22"/>
      <c r="H41" s="22"/>
      <c r="I41" s="22"/>
      <c r="J41" s="22"/>
      <c r="K41" s="22"/>
      <c r="L41" s="22"/>
      <c r="M41" s="22"/>
      <c r="N41" s="22"/>
      <c r="O41" s="22"/>
      <c r="P41" s="22"/>
      <c r="Q41" s="22"/>
      <c r="R41" s="1"/>
      <c r="S41" s="39"/>
      <c r="T41" s="1"/>
      <c r="U41" s="1"/>
      <c r="V41" s="1"/>
      <c r="W41" s="1"/>
      <c r="X41" s="1"/>
      <c r="Y41" s="1"/>
      <c r="Z41" s="1"/>
    </row>
    <row r="42" spans="1:26" ht="15.75" customHeight="1" x14ac:dyDescent="0.2">
      <c r="A42" s="21">
        <f>Kontoplan!B32</f>
        <v>6490</v>
      </c>
      <c r="B42" s="21" t="str">
        <f>Kontoplan!C32</f>
        <v>Leiekostnad annen</v>
      </c>
      <c r="C42" s="22"/>
      <c r="D42" s="22"/>
      <c r="E42" s="31">
        <f t="shared" si="2"/>
        <v>0</v>
      </c>
      <c r="F42" s="22"/>
      <c r="G42" s="22"/>
      <c r="H42" s="22"/>
      <c r="I42" s="22"/>
      <c r="J42" s="22"/>
      <c r="K42" s="22"/>
      <c r="L42" s="22"/>
      <c r="M42" s="22"/>
      <c r="N42" s="22"/>
      <c r="O42" s="22"/>
      <c r="P42" s="22"/>
      <c r="Q42" s="22"/>
      <c r="R42" s="1"/>
      <c r="S42" s="39"/>
      <c r="T42" s="1"/>
      <c r="U42" s="1"/>
      <c r="V42" s="1"/>
      <c r="W42" s="1"/>
      <c r="X42" s="1"/>
      <c r="Y42" s="1"/>
      <c r="Z42" s="1"/>
    </row>
    <row r="43" spans="1:26" ht="15.75" customHeight="1" x14ac:dyDescent="0.2">
      <c r="A43" s="21">
        <f>Kontoplan!B33</f>
        <v>6540</v>
      </c>
      <c r="B43" s="21" t="str">
        <f>Kontoplan!C33</f>
        <v>Idrettsutstyr</v>
      </c>
      <c r="C43" s="22"/>
      <c r="D43" s="22"/>
      <c r="E43" s="31">
        <f t="shared" si="2"/>
        <v>0</v>
      </c>
      <c r="F43" s="22"/>
      <c r="G43" s="22"/>
      <c r="H43" s="22"/>
      <c r="I43" s="22"/>
      <c r="J43" s="22"/>
      <c r="K43" s="22"/>
      <c r="L43" s="22"/>
      <c r="M43" s="22"/>
      <c r="N43" s="22"/>
      <c r="O43" s="22"/>
      <c r="P43" s="22"/>
      <c r="Q43" s="22"/>
      <c r="R43" s="1"/>
      <c r="S43" s="39"/>
      <c r="T43" s="1"/>
      <c r="U43" s="1"/>
      <c r="V43" s="1"/>
      <c r="W43" s="1"/>
      <c r="X43" s="1"/>
      <c r="Y43" s="1"/>
      <c r="Z43" s="1"/>
    </row>
    <row r="44" spans="1:26" ht="15.75" customHeight="1" x14ac:dyDescent="0.2">
      <c r="A44" s="21">
        <f>Kontoplan!B34</f>
        <v>6550</v>
      </c>
      <c r="B44" s="21" t="str">
        <f>Kontoplan!C34</f>
        <v>Driftsmateriale</v>
      </c>
      <c r="C44" s="22"/>
      <c r="D44" s="22"/>
      <c r="E44" s="31">
        <f t="shared" si="2"/>
        <v>0</v>
      </c>
      <c r="F44" s="22"/>
      <c r="G44" s="22"/>
      <c r="H44" s="22"/>
      <c r="I44" s="22"/>
      <c r="J44" s="22"/>
      <c r="K44" s="22"/>
      <c r="L44" s="22"/>
      <c r="M44" s="22"/>
      <c r="N44" s="22"/>
      <c r="O44" s="22"/>
      <c r="P44" s="22"/>
      <c r="Q44" s="22"/>
      <c r="R44" s="1"/>
      <c r="S44" s="39"/>
      <c r="T44" s="1"/>
      <c r="U44" s="1"/>
      <c r="V44" s="1"/>
      <c r="W44" s="1"/>
      <c r="X44" s="1"/>
      <c r="Y44" s="1"/>
      <c r="Z44" s="1"/>
    </row>
    <row r="45" spans="1:26" ht="15.75" customHeight="1" x14ac:dyDescent="0.2">
      <c r="A45" s="21">
        <f>Kontoplan!B35</f>
        <v>6555</v>
      </c>
      <c r="B45" s="21" t="str">
        <f>Kontoplan!C35</f>
        <v>Andre driftskostnader</v>
      </c>
      <c r="C45" s="22"/>
      <c r="D45" s="22"/>
      <c r="E45" s="31">
        <f t="shared" si="2"/>
        <v>0</v>
      </c>
      <c r="F45" s="22"/>
      <c r="G45" s="22"/>
      <c r="H45" s="22"/>
      <c r="I45" s="22"/>
      <c r="J45" s="22"/>
      <c r="K45" s="22"/>
      <c r="L45" s="22"/>
      <c r="M45" s="22"/>
      <c r="N45" s="22"/>
      <c r="O45" s="22"/>
      <c r="P45" s="22"/>
      <c r="Q45" s="22"/>
      <c r="R45" s="1"/>
      <c r="S45" s="39"/>
      <c r="T45" s="1"/>
      <c r="U45" s="1"/>
      <c r="V45" s="1"/>
      <c r="W45" s="1"/>
      <c r="X45" s="1"/>
      <c r="Y45" s="1"/>
      <c r="Z45" s="1"/>
    </row>
    <row r="46" spans="1:26" ht="15.75" customHeight="1" x14ac:dyDescent="0.2">
      <c r="A46" s="21">
        <f>Kontoplan!B36</f>
        <v>6571</v>
      </c>
      <c r="B46" s="21" t="str">
        <f>Kontoplan!C36</f>
        <v>Drakter</v>
      </c>
      <c r="C46" s="22"/>
      <c r="D46" s="22"/>
      <c r="E46" s="31">
        <f t="shared" si="2"/>
        <v>0</v>
      </c>
      <c r="F46" s="22"/>
      <c r="G46" s="22"/>
      <c r="H46" s="22"/>
      <c r="I46" s="22"/>
      <c r="J46" s="22"/>
      <c r="K46" s="22"/>
      <c r="L46" s="22"/>
      <c r="M46" s="22"/>
      <c r="N46" s="22"/>
      <c r="O46" s="22"/>
      <c r="P46" s="22"/>
      <c r="Q46" s="22"/>
      <c r="R46" s="1"/>
      <c r="S46" s="39"/>
      <c r="T46" s="1"/>
      <c r="U46" s="1"/>
      <c r="V46" s="1"/>
      <c r="W46" s="1"/>
      <c r="X46" s="1"/>
      <c r="Y46" s="1"/>
      <c r="Z46" s="1"/>
    </row>
    <row r="47" spans="1:26" ht="15.75" customHeight="1" x14ac:dyDescent="0.2">
      <c r="A47" s="21">
        <f>Kontoplan!B37</f>
        <v>6572</v>
      </c>
      <c r="B47" s="21" t="str">
        <f>Kontoplan!C37</f>
        <v>Annet klær</v>
      </c>
      <c r="C47" s="22"/>
      <c r="D47" s="22"/>
      <c r="E47" s="31">
        <f t="shared" si="2"/>
        <v>0</v>
      </c>
      <c r="F47" s="22"/>
      <c r="G47" s="22"/>
      <c r="H47" s="22"/>
      <c r="I47" s="22"/>
      <c r="J47" s="22"/>
      <c r="K47" s="22"/>
      <c r="L47" s="22"/>
      <c r="M47" s="22"/>
      <c r="N47" s="22"/>
      <c r="O47" s="22"/>
      <c r="P47" s="22"/>
      <c r="Q47" s="22"/>
      <c r="R47" s="1"/>
      <c r="S47" s="39"/>
      <c r="T47" s="1"/>
      <c r="U47" s="1"/>
      <c r="V47" s="1"/>
      <c r="W47" s="1"/>
      <c r="X47" s="1"/>
      <c r="Y47" s="1"/>
      <c r="Z47" s="1"/>
    </row>
    <row r="48" spans="1:26" ht="15.75" customHeight="1" x14ac:dyDescent="0.2">
      <c r="A48" s="21">
        <f>Kontoplan!B38</f>
        <v>6620</v>
      </c>
      <c r="B48" s="21" t="str">
        <f>Kontoplan!C38</f>
        <v>Reparasjon og vedlikehold</v>
      </c>
      <c r="C48" s="22"/>
      <c r="D48" s="22"/>
      <c r="E48" s="31">
        <f t="shared" si="2"/>
        <v>0</v>
      </c>
      <c r="F48" s="22"/>
      <c r="G48" s="22"/>
      <c r="H48" s="22"/>
      <c r="I48" s="22"/>
      <c r="J48" s="22"/>
      <c r="K48" s="22"/>
      <c r="L48" s="22"/>
      <c r="M48" s="22"/>
      <c r="N48" s="22"/>
      <c r="O48" s="22"/>
      <c r="P48" s="22"/>
      <c r="Q48" s="22"/>
      <c r="R48" s="1"/>
      <c r="S48" s="39"/>
      <c r="T48" s="1"/>
      <c r="U48" s="1"/>
      <c r="V48" s="1"/>
      <c r="W48" s="1"/>
      <c r="X48" s="1"/>
      <c r="Y48" s="1"/>
      <c r="Z48" s="1"/>
    </row>
    <row r="49" spans="1:26" ht="15.75" customHeight="1" x14ac:dyDescent="0.2">
      <c r="A49" s="21">
        <f>Kontoplan!B39</f>
        <v>6705</v>
      </c>
      <c r="B49" s="21" t="str">
        <f>Kontoplan!C39</f>
        <v>Regnskapshonorar</v>
      </c>
      <c r="C49" s="22"/>
      <c r="D49" s="22"/>
      <c r="E49" s="31">
        <f t="shared" si="2"/>
        <v>0</v>
      </c>
      <c r="F49" s="22"/>
      <c r="G49" s="22"/>
      <c r="H49" s="22"/>
      <c r="I49" s="22"/>
      <c r="J49" s="22"/>
      <c r="K49" s="22"/>
      <c r="L49" s="22"/>
      <c r="M49" s="22"/>
      <c r="N49" s="22"/>
      <c r="O49" s="22"/>
      <c r="P49" s="22"/>
      <c r="Q49" s="22"/>
      <c r="R49" s="1"/>
      <c r="S49" s="39"/>
      <c r="T49" s="1"/>
      <c r="U49" s="1"/>
      <c r="V49" s="1"/>
      <c r="W49" s="1"/>
      <c r="X49" s="1"/>
      <c r="Y49" s="1"/>
      <c r="Z49" s="1"/>
    </row>
    <row r="50" spans="1:26" ht="15.75" customHeight="1" x14ac:dyDescent="0.2">
      <c r="A50" s="21">
        <f>Kontoplan!B40</f>
        <v>6710</v>
      </c>
      <c r="B50" s="21" t="str">
        <f>Kontoplan!C40</f>
        <v>Dommerhonorar</v>
      </c>
      <c r="C50" s="22"/>
      <c r="D50" s="22"/>
      <c r="E50" s="31">
        <f t="shared" si="2"/>
        <v>0</v>
      </c>
      <c r="F50" s="22"/>
      <c r="G50" s="22"/>
      <c r="H50" s="22"/>
      <c r="I50" s="22"/>
      <c r="J50" s="22"/>
      <c r="K50" s="22"/>
      <c r="L50" s="22"/>
      <c r="M50" s="22"/>
      <c r="N50" s="22"/>
      <c r="O50" s="22"/>
      <c r="P50" s="22"/>
      <c r="Q50" s="22"/>
      <c r="R50" s="1"/>
      <c r="S50" s="39"/>
      <c r="T50" s="1"/>
      <c r="U50" s="1"/>
      <c r="V50" s="1"/>
      <c r="W50" s="1"/>
      <c r="X50" s="1"/>
      <c r="Y50" s="1"/>
      <c r="Z50" s="1"/>
    </row>
    <row r="51" spans="1:26" ht="15.75" customHeight="1" x14ac:dyDescent="0.2">
      <c r="A51" s="21">
        <f>Kontoplan!B41</f>
        <v>6711</v>
      </c>
      <c r="B51" s="21" t="str">
        <f>Kontoplan!C41</f>
        <v>Trenerhonorar</v>
      </c>
      <c r="C51" s="22"/>
      <c r="D51" s="22"/>
      <c r="E51" s="31">
        <f t="shared" si="2"/>
        <v>0</v>
      </c>
      <c r="F51" s="22"/>
      <c r="G51" s="22"/>
      <c r="H51" s="22"/>
      <c r="I51" s="22"/>
      <c r="J51" s="22"/>
      <c r="K51" s="22"/>
      <c r="L51" s="22"/>
      <c r="M51" s="22"/>
      <c r="N51" s="22"/>
      <c r="O51" s="22"/>
      <c r="P51" s="22"/>
      <c r="Q51" s="22"/>
      <c r="R51" s="1"/>
      <c r="S51" s="39"/>
      <c r="T51" s="1"/>
      <c r="U51" s="1"/>
      <c r="V51" s="1"/>
      <c r="W51" s="1"/>
      <c r="X51" s="1"/>
      <c r="Y51" s="1"/>
      <c r="Z51" s="1"/>
    </row>
    <row r="52" spans="1:26" ht="15.75" customHeight="1" x14ac:dyDescent="0.2">
      <c r="A52" s="21">
        <f>Kontoplan!B42</f>
        <v>6800</v>
      </c>
      <c r="B52" s="21" t="str">
        <f>Kontoplan!C42</f>
        <v>Kontorrekvisita</v>
      </c>
      <c r="C52" s="22"/>
      <c r="D52" s="22"/>
      <c r="E52" s="31">
        <f t="shared" si="2"/>
        <v>0</v>
      </c>
      <c r="F52" s="22"/>
      <c r="G52" s="22"/>
      <c r="H52" s="22"/>
      <c r="I52" s="22"/>
      <c r="J52" s="22"/>
      <c r="K52" s="22"/>
      <c r="L52" s="22"/>
      <c r="M52" s="22"/>
      <c r="N52" s="22"/>
      <c r="O52" s="22"/>
      <c r="P52" s="22"/>
      <c r="Q52" s="22"/>
      <c r="R52" s="1"/>
      <c r="S52" s="39"/>
      <c r="T52" s="1"/>
      <c r="U52" s="1"/>
      <c r="V52" s="1"/>
      <c r="W52" s="1"/>
      <c r="X52" s="1"/>
      <c r="Y52" s="1"/>
      <c r="Z52" s="1"/>
    </row>
    <row r="53" spans="1:26" ht="15.75" customHeight="1" x14ac:dyDescent="0.2">
      <c r="A53" s="21">
        <f>Kontoplan!B43</f>
        <v>6810</v>
      </c>
      <c r="B53" s="21" t="str">
        <f>Kontoplan!C43</f>
        <v>Datakostnad</v>
      </c>
      <c r="C53" s="22"/>
      <c r="D53" s="22"/>
      <c r="E53" s="31">
        <f t="shared" si="2"/>
        <v>0</v>
      </c>
      <c r="F53" s="22"/>
      <c r="G53" s="22"/>
      <c r="H53" s="22"/>
      <c r="I53" s="22"/>
      <c r="J53" s="22"/>
      <c r="K53" s="22"/>
      <c r="L53" s="22"/>
      <c r="M53" s="22"/>
      <c r="N53" s="22"/>
      <c r="O53" s="22"/>
      <c r="P53" s="22"/>
      <c r="Q53" s="22"/>
      <c r="R53" s="1"/>
      <c r="S53" s="39"/>
      <c r="T53" s="1"/>
      <c r="U53" s="1"/>
      <c r="V53" s="1"/>
      <c r="W53" s="1"/>
      <c r="X53" s="1"/>
      <c r="Y53" s="1"/>
      <c r="Z53" s="1"/>
    </row>
    <row r="54" spans="1:26" ht="15.75" customHeight="1" x14ac:dyDescent="0.2">
      <c r="A54" s="21">
        <f>Kontoplan!B44</f>
        <v>6860</v>
      </c>
      <c r="B54" s="21" t="str">
        <f>Kontoplan!C44</f>
        <v>Møte, kurs, oppdatering o.l</v>
      </c>
      <c r="C54" s="22"/>
      <c r="D54" s="22"/>
      <c r="E54" s="31">
        <f t="shared" si="2"/>
        <v>0</v>
      </c>
      <c r="F54" s="22"/>
      <c r="G54" s="22"/>
      <c r="H54" s="22"/>
      <c r="I54" s="22"/>
      <c r="J54" s="22"/>
      <c r="K54" s="22"/>
      <c r="L54" s="22"/>
      <c r="M54" s="22"/>
      <c r="N54" s="22"/>
      <c r="O54" s="22"/>
      <c r="P54" s="22"/>
      <c r="Q54" s="22"/>
      <c r="R54" s="1"/>
      <c r="S54" s="39"/>
      <c r="T54" s="1"/>
      <c r="U54" s="1"/>
      <c r="V54" s="1"/>
      <c r="W54" s="1"/>
      <c r="X54" s="1"/>
      <c r="Y54" s="1"/>
      <c r="Z54" s="1"/>
    </row>
    <row r="55" spans="1:26" ht="15.75" customHeight="1" x14ac:dyDescent="0.2">
      <c r="A55" s="21">
        <f>Kontoplan!B45</f>
        <v>6900</v>
      </c>
      <c r="B55" s="21" t="str">
        <f>Kontoplan!C45</f>
        <v>Mobil</v>
      </c>
      <c r="C55" s="22"/>
      <c r="D55" s="22"/>
      <c r="E55" s="31">
        <f t="shared" si="2"/>
        <v>0</v>
      </c>
      <c r="F55" s="22"/>
      <c r="G55" s="22"/>
      <c r="H55" s="22"/>
      <c r="I55" s="22"/>
      <c r="J55" s="22"/>
      <c r="K55" s="22"/>
      <c r="L55" s="22"/>
      <c r="M55" s="22"/>
      <c r="N55" s="22"/>
      <c r="O55" s="22"/>
      <c r="P55" s="22"/>
      <c r="Q55" s="22"/>
      <c r="R55" s="1"/>
      <c r="S55" s="39"/>
      <c r="T55" s="1"/>
      <c r="U55" s="1"/>
      <c r="V55" s="1"/>
      <c r="W55" s="1"/>
      <c r="X55" s="1"/>
      <c r="Y55" s="1"/>
      <c r="Z55" s="1"/>
    </row>
    <row r="56" spans="1:26" ht="15.75" customHeight="1" x14ac:dyDescent="0.2">
      <c r="A56" s="21">
        <f>Kontoplan!B46</f>
        <v>7140</v>
      </c>
      <c r="B56" s="21" t="str">
        <f>Kontoplan!C46</f>
        <v>Reisekostnad idrett</v>
      </c>
      <c r="C56" s="22"/>
      <c r="D56" s="22"/>
      <c r="E56" s="31">
        <f t="shared" si="2"/>
        <v>0</v>
      </c>
      <c r="F56" s="22"/>
      <c r="G56" s="22"/>
      <c r="H56" s="22"/>
      <c r="I56" s="22"/>
      <c r="J56" s="22"/>
      <c r="K56" s="22"/>
      <c r="L56" s="22"/>
      <c r="M56" s="22"/>
      <c r="N56" s="22"/>
      <c r="O56" s="22"/>
      <c r="P56" s="22"/>
      <c r="Q56" s="22"/>
      <c r="R56" s="1"/>
      <c r="S56" s="39"/>
      <c r="T56" s="1"/>
      <c r="U56" s="1"/>
      <c r="V56" s="1"/>
      <c r="W56" s="1"/>
      <c r="X56" s="1"/>
      <c r="Y56" s="1"/>
      <c r="Z56" s="1"/>
    </row>
    <row r="57" spans="1:26" ht="15.75" customHeight="1" x14ac:dyDescent="0.2">
      <c r="A57" s="21">
        <f>Kontoplan!B47</f>
        <v>7141</v>
      </c>
      <c r="B57" s="21" t="str">
        <f>Kontoplan!C47</f>
        <v>Reisekostnad annet</v>
      </c>
      <c r="C57" s="22"/>
      <c r="D57" s="22"/>
      <c r="E57" s="31">
        <f t="shared" si="2"/>
        <v>0</v>
      </c>
      <c r="F57" s="22"/>
      <c r="G57" s="22"/>
      <c r="H57" s="22"/>
      <c r="I57" s="22"/>
      <c r="J57" s="22"/>
      <c r="K57" s="22"/>
      <c r="L57" s="22"/>
      <c r="M57" s="22"/>
      <c r="N57" s="22"/>
      <c r="O57" s="22"/>
      <c r="P57" s="22"/>
      <c r="Q57" s="22"/>
      <c r="R57" s="1"/>
      <c r="S57" s="39"/>
      <c r="T57" s="1"/>
      <c r="U57" s="1"/>
      <c r="V57" s="1"/>
      <c r="W57" s="1"/>
      <c r="X57" s="1"/>
      <c r="Y57" s="1"/>
      <c r="Z57" s="1"/>
    </row>
    <row r="58" spans="1:26" ht="15.75" customHeight="1" x14ac:dyDescent="0.2">
      <c r="A58" s="21">
        <f>Kontoplan!B48</f>
        <v>7310</v>
      </c>
      <c r="B58" s="21" t="str">
        <f>Kontoplan!C48</f>
        <v>Arrangement, idrett</v>
      </c>
      <c r="C58" s="22"/>
      <c r="D58" s="22"/>
      <c r="E58" s="31">
        <f t="shared" si="2"/>
        <v>0</v>
      </c>
      <c r="F58" s="22"/>
      <c r="G58" s="22"/>
      <c r="H58" s="22"/>
      <c r="I58" s="22"/>
      <c r="J58" s="22"/>
      <c r="K58" s="22"/>
      <c r="L58" s="22"/>
      <c r="M58" s="22"/>
      <c r="N58" s="22"/>
      <c r="O58" s="22"/>
      <c r="P58" s="22"/>
      <c r="Q58" s="22"/>
      <c r="R58" s="1"/>
      <c r="S58" s="39"/>
      <c r="T58" s="1"/>
      <c r="U58" s="1"/>
      <c r="V58" s="1"/>
      <c r="W58" s="1"/>
      <c r="X58" s="1"/>
      <c r="Y58" s="1"/>
      <c r="Z58" s="1"/>
    </row>
    <row r="59" spans="1:26" ht="15.75" customHeight="1" x14ac:dyDescent="0.2">
      <c r="A59" s="21">
        <f>Kontoplan!B49</f>
        <v>7315</v>
      </c>
      <c r="B59" s="21" t="str">
        <f>Kontoplan!C49</f>
        <v>Arrangement, ikke idrett</v>
      </c>
      <c r="C59" s="22"/>
      <c r="D59" s="22"/>
      <c r="E59" s="31">
        <f t="shared" si="2"/>
        <v>0</v>
      </c>
      <c r="F59" s="22"/>
      <c r="G59" s="22"/>
      <c r="H59" s="22"/>
      <c r="I59" s="22"/>
      <c r="J59" s="22"/>
      <c r="K59" s="22"/>
      <c r="L59" s="22"/>
      <c r="M59" s="22"/>
      <c r="N59" s="22"/>
      <c r="O59" s="22"/>
      <c r="P59" s="22"/>
      <c r="Q59" s="22"/>
      <c r="R59" s="1"/>
      <c r="S59" s="39"/>
      <c r="T59" s="1"/>
      <c r="U59" s="1"/>
      <c r="V59" s="1"/>
      <c r="W59" s="1"/>
      <c r="X59" s="1"/>
      <c r="Y59" s="1"/>
      <c r="Z59" s="1"/>
    </row>
    <row r="60" spans="1:26" ht="15.75" customHeight="1" x14ac:dyDescent="0.2">
      <c r="A60" s="21">
        <f>Kontoplan!B50</f>
        <v>7320</v>
      </c>
      <c r="B60" s="21" t="str">
        <f>Kontoplan!C50</f>
        <v>Markedsføring</v>
      </c>
      <c r="C60" s="22"/>
      <c r="D60" s="22"/>
      <c r="E60" s="31">
        <f t="shared" si="2"/>
        <v>0</v>
      </c>
      <c r="F60" s="22"/>
      <c r="G60" s="22"/>
      <c r="H60" s="22"/>
      <c r="I60" s="22"/>
      <c r="J60" s="22"/>
      <c r="K60" s="22"/>
      <c r="L60" s="22"/>
      <c r="M60" s="22"/>
      <c r="N60" s="22"/>
      <c r="O60" s="22"/>
      <c r="P60" s="22"/>
      <c r="Q60" s="22"/>
      <c r="R60" s="1"/>
      <c r="S60" s="39"/>
      <c r="T60" s="1"/>
      <c r="U60" s="1"/>
      <c r="V60" s="1"/>
      <c r="W60" s="1"/>
      <c r="X60" s="1"/>
      <c r="Y60" s="1"/>
      <c r="Z60" s="1"/>
    </row>
    <row r="61" spans="1:26" ht="15.75" customHeight="1" x14ac:dyDescent="0.2">
      <c r="A61" s="21">
        <f>Kontoplan!B51</f>
        <v>7350</v>
      </c>
      <c r="B61" s="21" t="str">
        <f>Kontoplan!C51</f>
        <v>Representasjon</v>
      </c>
      <c r="C61" s="22"/>
      <c r="D61" s="22"/>
      <c r="E61" s="31">
        <f t="shared" si="2"/>
        <v>0</v>
      </c>
      <c r="F61" s="22"/>
      <c r="G61" s="22"/>
      <c r="H61" s="22"/>
      <c r="I61" s="22"/>
      <c r="J61" s="22"/>
      <c r="K61" s="22"/>
      <c r="L61" s="22"/>
      <c r="M61" s="22"/>
      <c r="N61" s="22"/>
      <c r="O61" s="22"/>
      <c r="P61" s="22"/>
      <c r="Q61" s="22"/>
      <c r="R61" s="1"/>
      <c r="S61" s="39"/>
      <c r="T61" s="1"/>
      <c r="U61" s="1"/>
      <c r="V61" s="1"/>
      <c r="W61" s="1"/>
      <c r="X61" s="1"/>
      <c r="Y61" s="1"/>
      <c r="Z61" s="1"/>
    </row>
    <row r="62" spans="1:26" ht="15.75" customHeight="1" x14ac:dyDescent="0.2">
      <c r="A62" s="21">
        <f>Kontoplan!B52</f>
        <v>7401</v>
      </c>
      <c r="B62" s="21" t="str">
        <f>Kontoplan!C52</f>
        <v>Bot</v>
      </c>
      <c r="C62" s="22"/>
      <c r="D62" s="22"/>
      <c r="E62" s="31">
        <f t="shared" si="2"/>
        <v>0</v>
      </c>
      <c r="F62" s="22"/>
      <c r="G62" s="22"/>
      <c r="H62" s="22"/>
      <c r="I62" s="22"/>
      <c r="J62" s="22"/>
      <c r="K62" s="22"/>
      <c r="L62" s="22"/>
      <c r="M62" s="22"/>
      <c r="N62" s="22"/>
      <c r="O62" s="22"/>
      <c r="P62" s="22"/>
      <c r="Q62" s="22"/>
      <c r="R62" s="1"/>
      <c r="S62" s="39"/>
      <c r="T62" s="1"/>
      <c r="U62" s="1"/>
      <c r="V62" s="1"/>
      <c r="W62" s="1"/>
      <c r="X62" s="1"/>
      <c r="Y62" s="1"/>
      <c r="Z62" s="1"/>
    </row>
    <row r="63" spans="1:26" ht="15.75" customHeight="1" x14ac:dyDescent="0.2">
      <c r="A63" s="21">
        <f>Kontoplan!B53</f>
        <v>7410</v>
      </c>
      <c r="B63" s="21" t="str">
        <f>Kontoplan!C53</f>
        <v>Kontingent</v>
      </c>
      <c r="C63" s="22"/>
      <c r="D63" s="22"/>
      <c r="E63" s="31">
        <f t="shared" si="2"/>
        <v>0</v>
      </c>
      <c r="F63" s="22"/>
      <c r="G63" s="22"/>
      <c r="H63" s="22"/>
      <c r="I63" s="22"/>
      <c r="J63" s="22"/>
      <c r="K63" s="22"/>
      <c r="L63" s="22"/>
      <c r="M63" s="22"/>
      <c r="N63" s="22"/>
      <c r="O63" s="22"/>
      <c r="P63" s="22"/>
      <c r="Q63" s="22"/>
      <c r="R63" s="1"/>
      <c r="S63" s="39"/>
      <c r="T63" s="1"/>
      <c r="U63" s="1"/>
      <c r="V63" s="1"/>
      <c r="W63" s="1"/>
      <c r="X63" s="1"/>
      <c r="Y63" s="1"/>
      <c r="Z63" s="1"/>
    </row>
    <row r="64" spans="1:26" ht="15.75" customHeight="1" x14ac:dyDescent="0.2">
      <c r="A64" s="21">
        <f>Kontoplan!B54</f>
        <v>7430</v>
      </c>
      <c r="B64" s="21" t="str">
        <f>Kontoplan!C54</f>
        <v>Gave</v>
      </c>
      <c r="C64" s="22"/>
      <c r="D64" s="22"/>
      <c r="E64" s="31">
        <f t="shared" si="2"/>
        <v>0</v>
      </c>
      <c r="F64" s="22"/>
      <c r="G64" s="22"/>
      <c r="H64" s="22"/>
      <c r="I64" s="22"/>
      <c r="J64" s="22"/>
      <c r="K64" s="22"/>
      <c r="L64" s="22"/>
      <c r="M64" s="22"/>
      <c r="N64" s="22"/>
      <c r="O64" s="22"/>
      <c r="P64" s="22"/>
      <c r="Q64" s="22"/>
      <c r="R64" s="1"/>
      <c r="S64" s="39"/>
      <c r="T64" s="1"/>
      <c r="U64" s="1"/>
      <c r="V64" s="1"/>
      <c r="W64" s="1"/>
      <c r="X64" s="1"/>
      <c r="Y64" s="1"/>
      <c r="Z64" s="1"/>
    </row>
    <row r="65" spans="1:26" ht="15.75" customHeight="1" x14ac:dyDescent="0.2">
      <c r="A65" s="21">
        <f>Kontoplan!B55</f>
        <v>7500</v>
      </c>
      <c r="B65" s="21" t="str">
        <f>Kontoplan!C55</f>
        <v>Forsikringspremie</v>
      </c>
      <c r="C65" s="22"/>
      <c r="D65" s="22"/>
      <c r="E65" s="31">
        <f t="shared" si="2"/>
        <v>0</v>
      </c>
      <c r="F65" s="22"/>
      <c r="G65" s="22"/>
      <c r="H65" s="22"/>
      <c r="I65" s="22"/>
      <c r="J65" s="22"/>
      <c r="K65" s="22"/>
      <c r="L65" s="22"/>
      <c r="M65" s="22"/>
      <c r="N65" s="22"/>
      <c r="O65" s="22"/>
      <c r="P65" s="22"/>
      <c r="Q65" s="22"/>
      <c r="R65" s="1"/>
      <c r="S65" s="39"/>
      <c r="T65" s="1"/>
      <c r="U65" s="1"/>
      <c r="V65" s="1"/>
      <c r="W65" s="1"/>
      <c r="X65" s="1"/>
      <c r="Y65" s="1"/>
      <c r="Z65" s="1"/>
    </row>
    <row r="66" spans="1:26" ht="15.75" customHeight="1" x14ac:dyDescent="0.2">
      <c r="A66" s="21">
        <f>Kontoplan!B56</f>
        <v>7770</v>
      </c>
      <c r="B66" s="21" t="str">
        <f>Kontoplan!C56</f>
        <v>Bank og kortgebyr</v>
      </c>
      <c r="C66" s="22"/>
      <c r="D66" s="22"/>
      <c r="E66" s="31">
        <f t="shared" si="2"/>
        <v>0</v>
      </c>
      <c r="F66" s="22"/>
      <c r="G66" s="22"/>
      <c r="H66" s="22"/>
      <c r="I66" s="22"/>
      <c r="J66" s="22"/>
      <c r="K66" s="22"/>
      <c r="L66" s="22"/>
      <c r="M66" s="22"/>
      <c r="N66" s="22"/>
      <c r="O66" s="22"/>
      <c r="P66" s="22"/>
      <c r="Q66" s="22"/>
      <c r="R66" s="1"/>
      <c r="S66" s="39"/>
      <c r="T66" s="1"/>
      <c r="U66" s="1"/>
      <c r="V66" s="1"/>
      <c r="W66" s="1"/>
      <c r="X66" s="1"/>
      <c r="Y66" s="1"/>
      <c r="Z66" s="1"/>
    </row>
    <row r="67" spans="1:26" ht="15.75" customHeight="1" x14ac:dyDescent="0.2">
      <c r="A67" s="21">
        <f>Kontoplan!B57</f>
        <v>7791</v>
      </c>
      <c r="B67" s="21" t="str">
        <f>Kontoplan!C57</f>
        <v>Internstøtte grupper</v>
      </c>
      <c r="C67" s="22"/>
      <c r="D67" s="22"/>
      <c r="E67" s="31">
        <f t="shared" si="2"/>
        <v>0</v>
      </c>
      <c r="F67" s="22"/>
      <c r="G67" s="22"/>
      <c r="H67" s="22"/>
      <c r="I67" s="22"/>
      <c r="J67" s="22"/>
      <c r="K67" s="22"/>
      <c r="L67" s="22"/>
      <c r="M67" s="22"/>
      <c r="N67" s="22"/>
      <c r="O67" s="22"/>
      <c r="P67" s="22"/>
      <c r="Q67" s="22"/>
      <c r="R67" s="1"/>
      <c r="S67" s="39"/>
      <c r="T67" s="1"/>
      <c r="U67" s="1"/>
      <c r="V67" s="1"/>
      <c r="W67" s="1"/>
      <c r="X67" s="1"/>
      <c r="Y67" s="1"/>
      <c r="Z67" s="1"/>
    </row>
    <row r="68" spans="1:26" ht="15.75" customHeight="1" x14ac:dyDescent="0.2">
      <c r="A68" s="21">
        <f>Kontoplan!B58</f>
        <v>8050</v>
      </c>
      <c r="B68" s="21" t="str">
        <f>Kontoplan!C58</f>
        <v>Annen renteinntekt</v>
      </c>
      <c r="C68" s="22"/>
      <c r="D68" s="22"/>
      <c r="E68" s="31">
        <f t="shared" si="2"/>
        <v>0</v>
      </c>
      <c r="F68" s="22"/>
      <c r="G68" s="22"/>
      <c r="H68" s="22"/>
      <c r="I68" s="22"/>
      <c r="J68" s="22"/>
      <c r="K68" s="22"/>
      <c r="L68" s="22"/>
      <c r="M68" s="22"/>
      <c r="N68" s="22"/>
      <c r="O68" s="22"/>
      <c r="P68" s="22"/>
      <c r="Q68" s="22"/>
      <c r="R68" s="1"/>
      <c r="S68" s="39"/>
      <c r="T68" s="1"/>
      <c r="U68" s="1"/>
      <c r="V68" s="1"/>
      <c r="W68" s="1"/>
      <c r="X68" s="1"/>
      <c r="Y68" s="1"/>
      <c r="Z68" s="1"/>
    </row>
    <row r="69" spans="1:26" ht="15.75" customHeight="1" x14ac:dyDescent="0.2">
      <c r="A69" s="21">
        <f>Kontoplan!B59</f>
        <v>8150</v>
      </c>
      <c r="B69" s="21" t="str">
        <f>Kontoplan!C59</f>
        <v>Annen rentekostnad</v>
      </c>
      <c r="C69" s="22"/>
      <c r="D69" s="22"/>
      <c r="E69" s="31">
        <f t="shared" si="2"/>
        <v>0</v>
      </c>
      <c r="F69" s="22"/>
      <c r="G69" s="22"/>
      <c r="H69" s="22"/>
      <c r="I69" s="22"/>
      <c r="J69" s="22"/>
      <c r="K69" s="22"/>
      <c r="L69" s="22"/>
      <c r="M69" s="22"/>
      <c r="N69" s="22"/>
      <c r="O69" s="22"/>
      <c r="P69" s="22"/>
      <c r="Q69" s="22"/>
      <c r="R69" s="1"/>
      <c r="S69" s="39"/>
      <c r="T69" s="1"/>
      <c r="U69" s="1"/>
      <c r="V69" s="1"/>
      <c r="W69" s="1"/>
      <c r="X69" s="1"/>
      <c r="Y69" s="1"/>
      <c r="Z69" s="1"/>
    </row>
    <row r="70" spans="1:26" ht="15.75" customHeight="1" x14ac:dyDescent="0.2">
      <c r="A70" s="21">
        <f>Kontoplan!B60</f>
        <v>8170</v>
      </c>
      <c r="B70" s="21" t="str">
        <f>Kontoplan!C60</f>
        <v>Annen finanskostnad</v>
      </c>
      <c r="C70" s="22"/>
      <c r="D70" s="22"/>
      <c r="E70" s="31">
        <f t="shared" si="2"/>
        <v>0</v>
      </c>
      <c r="F70" s="22"/>
      <c r="G70" s="22"/>
      <c r="H70" s="22"/>
      <c r="I70" s="22"/>
      <c r="J70" s="22"/>
      <c r="K70" s="22"/>
      <c r="L70" s="22"/>
      <c r="M70" s="22"/>
      <c r="N70" s="22"/>
      <c r="O70" s="22"/>
      <c r="P70" s="22"/>
      <c r="Q70" s="22"/>
      <c r="R70" s="1"/>
      <c r="S70" s="39"/>
      <c r="T70" s="1"/>
      <c r="U70" s="1"/>
      <c r="V70" s="1"/>
      <c r="W70" s="1"/>
      <c r="X70" s="1"/>
      <c r="Y70" s="1"/>
      <c r="Z70" s="1"/>
    </row>
    <row r="71" spans="1:26" ht="15.75" customHeight="1" x14ac:dyDescent="0.2">
      <c r="A71" s="1"/>
      <c r="B71" s="1"/>
      <c r="C71" s="28"/>
      <c r="D71" s="28"/>
      <c r="E71" s="28"/>
      <c r="F71" s="28"/>
      <c r="G71" s="28"/>
      <c r="H71" s="28"/>
      <c r="I71" s="28"/>
      <c r="J71" s="28"/>
      <c r="K71" s="28"/>
      <c r="L71" s="28"/>
      <c r="M71" s="28"/>
      <c r="N71" s="28"/>
      <c r="O71" s="28"/>
      <c r="P71" s="28"/>
      <c r="Q71" s="28"/>
      <c r="R71" s="1"/>
      <c r="S71" s="1"/>
      <c r="T71" s="1"/>
      <c r="U71" s="1"/>
      <c r="V71" s="1"/>
      <c r="W71" s="1"/>
      <c r="X71" s="1"/>
      <c r="Y71" s="1"/>
      <c r="Z71" s="1"/>
    </row>
    <row r="72" spans="1:26" ht="15.75" customHeight="1" x14ac:dyDescent="0.2">
      <c r="A72" s="63" t="s">
        <v>172</v>
      </c>
      <c r="B72" s="61"/>
      <c r="C72" s="30">
        <f t="shared" ref="C72:Q72" si="3">SUM(C39:C71)</f>
        <v>0</v>
      </c>
      <c r="D72" s="30">
        <f t="shared" si="3"/>
        <v>0</v>
      </c>
      <c r="E72" s="31">
        <f t="shared" si="3"/>
        <v>0</v>
      </c>
      <c r="F72" s="30">
        <f t="shared" si="3"/>
        <v>0</v>
      </c>
      <c r="G72" s="30">
        <f t="shared" si="3"/>
        <v>0</v>
      </c>
      <c r="H72" s="30">
        <f t="shared" si="3"/>
        <v>0</v>
      </c>
      <c r="I72" s="30">
        <f t="shared" si="3"/>
        <v>0</v>
      </c>
      <c r="J72" s="30">
        <f t="shared" si="3"/>
        <v>0</v>
      </c>
      <c r="K72" s="30">
        <f t="shared" si="3"/>
        <v>0</v>
      </c>
      <c r="L72" s="30">
        <f t="shared" si="3"/>
        <v>0</v>
      </c>
      <c r="M72" s="30">
        <f t="shared" si="3"/>
        <v>0</v>
      </c>
      <c r="N72" s="30">
        <f t="shared" si="3"/>
        <v>0</v>
      </c>
      <c r="O72" s="30">
        <f t="shared" si="3"/>
        <v>0</v>
      </c>
      <c r="P72" s="30">
        <f t="shared" si="3"/>
        <v>0</v>
      </c>
      <c r="Q72" s="30">
        <f t="shared" si="3"/>
        <v>0</v>
      </c>
      <c r="R72" s="1"/>
      <c r="S72" s="3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3" t="s">
        <v>173</v>
      </c>
      <c r="B74" s="61"/>
      <c r="C74" s="30">
        <f t="shared" ref="C74:Q74" si="4">C32+C72</f>
        <v>0</v>
      </c>
      <c r="D74" s="30">
        <f t="shared" si="4"/>
        <v>0</v>
      </c>
      <c r="E74" s="31">
        <f t="shared" si="4"/>
        <v>0</v>
      </c>
      <c r="F74" s="30">
        <f t="shared" si="4"/>
        <v>0</v>
      </c>
      <c r="G74" s="30">
        <f t="shared" si="4"/>
        <v>0</v>
      </c>
      <c r="H74" s="30">
        <f t="shared" si="4"/>
        <v>0</v>
      </c>
      <c r="I74" s="30">
        <f t="shared" si="4"/>
        <v>0</v>
      </c>
      <c r="J74" s="30">
        <f t="shared" si="4"/>
        <v>0</v>
      </c>
      <c r="K74" s="30">
        <f t="shared" si="4"/>
        <v>0</v>
      </c>
      <c r="L74" s="30">
        <f t="shared" si="4"/>
        <v>0</v>
      </c>
      <c r="M74" s="30">
        <f t="shared" si="4"/>
        <v>0</v>
      </c>
      <c r="N74" s="30">
        <f t="shared" si="4"/>
        <v>0</v>
      </c>
      <c r="O74" s="30">
        <f t="shared" si="4"/>
        <v>0</v>
      </c>
      <c r="P74" s="30">
        <f t="shared" si="4"/>
        <v>0</v>
      </c>
      <c r="Q74" s="30">
        <f t="shared" si="4"/>
        <v>0</v>
      </c>
      <c r="R74" s="1"/>
      <c r="S74" s="3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Z1000"/>
  <sheetViews>
    <sheetView workbookViewId="0">
      <pane xSplit="2" ySplit="2" topLeftCell="C3" activePane="bottomRight" state="frozen"/>
      <selection pane="topRight" activeCell="C1" sqref="C1"/>
      <selection pane="bottomLeft" activeCell="A3" sqref="A3"/>
      <selection pane="bottomRight" activeCell="C3" sqref="C3"/>
    </sheetView>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176</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6"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7" t="s">
        <v>126</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8" t="str">
        <f ca="1">MID(CELL("filename",A1),FIND("]",CELL("filename",A1))+1,255)</f>
        <v>Seiling</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5" t="s">
        <v>161</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9" t="s">
        <v>162</v>
      </c>
      <c r="B12" s="19" t="s">
        <v>163</v>
      </c>
      <c r="C12" s="19" t="s">
        <v>164</v>
      </c>
      <c r="D12" s="19" t="s">
        <v>165</v>
      </c>
      <c r="E12" s="20" t="s">
        <v>166</v>
      </c>
      <c r="F12" s="19" t="s">
        <v>177</v>
      </c>
      <c r="G12" s="19" t="s">
        <v>178</v>
      </c>
      <c r="H12" s="19" t="s">
        <v>179</v>
      </c>
      <c r="I12" s="19" t="s">
        <v>180</v>
      </c>
      <c r="J12" s="19" t="s">
        <v>181</v>
      </c>
      <c r="K12" s="19" t="s">
        <v>182</v>
      </c>
      <c r="L12" s="19" t="s">
        <v>183</v>
      </c>
      <c r="M12" s="19" t="s">
        <v>184</v>
      </c>
      <c r="N12" s="19" t="s">
        <v>185</v>
      </c>
      <c r="O12" s="19" t="s">
        <v>186</v>
      </c>
      <c r="P12" s="19" t="s">
        <v>187</v>
      </c>
      <c r="Q12" s="19" t="s">
        <v>188</v>
      </c>
      <c r="R12" s="38"/>
      <c r="S12" s="19" t="s">
        <v>189</v>
      </c>
      <c r="T12" s="1"/>
      <c r="U12" s="1"/>
      <c r="V12" s="1"/>
      <c r="W12" s="1"/>
      <c r="X12" s="1"/>
      <c r="Y12" s="1"/>
      <c r="Z12" s="1"/>
    </row>
    <row r="13" spans="1:26" ht="15.75" customHeight="1" x14ac:dyDescent="0.2">
      <c r="A13" s="21">
        <f>Kontoplan!B11</f>
        <v>3000</v>
      </c>
      <c r="B13" s="21" t="str">
        <f>Kontoplan!C11</f>
        <v>Salgsinntekter, avgiftspliktig</v>
      </c>
      <c r="C13" s="22"/>
      <c r="D13" s="22"/>
      <c r="E13" s="31">
        <f t="shared" ref="E13:E30" si="0">SUM(F13:Q13)</f>
        <v>0</v>
      </c>
      <c r="F13" s="22"/>
      <c r="G13" s="22"/>
      <c r="H13" s="22"/>
      <c r="I13" s="22"/>
      <c r="J13" s="22"/>
      <c r="K13" s="22"/>
      <c r="L13" s="22"/>
      <c r="M13" s="22"/>
      <c r="N13" s="22"/>
      <c r="O13" s="22"/>
      <c r="P13" s="22"/>
      <c r="Q13" s="22"/>
      <c r="R13" s="1"/>
      <c r="S13" s="39"/>
      <c r="T13" s="1"/>
      <c r="U13" s="1"/>
      <c r="V13" s="1"/>
      <c r="W13" s="1"/>
      <c r="X13" s="1"/>
      <c r="Y13" s="1"/>
      <c r="Z13" s="1"/>
    </row>
    <row r="14" spans="1:26" ht="15.75" customHeight="1" x14ac:dyDescent="0.2">
      <c r="A14" s="21">
        <f>Kontoplan!B12</f>
        <v>3009</v>
      </c>
      <c r="B14" s="21" t="str">
        <f>Kontoplan!C12</f>
        <v>Sponsorinntekt</v>
      </c>
      <c r="C14" s="22"/>
      <c r="D14" s="22"/>
      <c r="E14" s="31">
        <f t="shared" si="0"/>
        <v>0</v>
      </c>
      <c r="F14" s="22"/>
      <c r="G14" s="22"/>
      <c r="H14" s="22"/>
      <c r="I14" s="22"/>
      <c r="J14" s="22"/>
      <c r="K14" s="22"/>
      <c r="L14" s="22"/>
      <c r="M14" s="22"/>
      <c r="N14" s="22"/>
      <c r="O14" s="22"/>
      <c r="P14" s="22"/>
      <c r="Q14" s="22"/>
      <c r="R14" s="1"/>
      <c r="S14" s="39"/>
      <c r="T14" s="1"/>
      <c r="U14" s="1"/>
      <c r="V14" s="1"/>
      <c r="W14" s="1"/>
      <c r="X14" s="1"/>
      <c r="Y14" s="1"/>
      <c r="Z14" s="1"/>
    </row>
    <row r="15" spans="1:26" ht="15.75" customHeight="1" x14ac:dyDescent="0.2">
      <c r="A15" s="21">
        <f>Kontoplan!B13</f>
        <v>3100</v>
      </c>
      <c r="B15" s="21" t="str">
        <f>Kontoplan!C13</f>
        <v>Salgsinntekter, avgiftsfri</v>
      </c>
      <c r="C15" s="22"/>
      <c r="D15" s="22"/>
      <c r="E15" s="31">
        <f t="shared" si="0"/>
        <v>-103600</v>
      </c>
      <c r="F15" s="22"/>
      <c r="G15" s="47">
        <v>-8000</v>
      </c>
      <c r="H15" s="47">
        <v>-2000</v>
      </c>
      <c r="I15" s="47">
        <v>-700</v>
      </c>
      <c r="J15" s="47">
        <v>-11300</v>
      </c>
      <c r="K15" s="47">
        <v>-9050</v>
      </c>
      <c r="L15" s="47">
        <v>-15000</v>
      </c>
      <c r="M15" s="47">
        <v>-11500</v>
      </c>
      <c r="N15" s="47">
        <v>-45050</v>
      </c>
      <c r="O15" s="47">
        <v>-1000</v>
      </c>
      <c r="P15" s="22"/>
      <c r="Q15" s="22"/>
      <c r="R15" s="1"/>
      <c r="S15" s="39"/>
      <c r="T15" s="1"/>
      <c r="U15" s="1"/>
      <c r="V15" s="1"/>
      <c r="W15" s="1"/>
      <c r="X15" s="1"/>
      <c r="Y15" s="1"/>
      <c r="Z15" s="1"/>
    </row>
    <row r="16" spans="1:26" ht="15.75" customHeight="1" x14ac:dyDescent="0.2">
      <c r="A16" s="21">
        <f>Kontoplan!B14</f>
        <v>3101</v>
      </c>
      <c r="B16" s="21" t="str">
        <f>Kontoplan!C14</f>
        <v>Dugnad</v>
      </c>
      <c r="C16" s="22"/>
      <c r="D16" s="22"/>
      <c r="E16" s="31">
        <f t="shared" si="0"/>
        <v>0</v>
      </c>
      <c r="F16" s="22"/>
      <c r="G16" s="22"/>
      <c r="H16" s="22"/>
      <c r="I16" s="22"/>
      <c r="J16" s="22"/>
      <c r="K16" s="22"/>
      <c r="L16" s="22"/>
      <c r="M16" s="22"/>
      <c r="N16" s="22"/>
      <c r="O16" s="22"/>
      <c r="P16" s="22"/>
      <c r="Q16" s="22"/>
      <c r="R16" s="1"/>
      <c r="S16" s="39"/>
      <c r="T16" s="1"/>
      <c r="U16" s="1"/>
      <c r="V16" s="1"/>
      <c r="W16" s="1"/>
      <c r="X16" s="1"/>
      <c r="Y16" s="1"/>
      <c r="Z16" s="1"/>
    </row>
    <row r="17" spans="1:26" ht="15.75" customHeight="1" x14ac:dyDescent="0.2">
      <c r="A17" s="21">
        <f>Kontoplan!B15</f>
        <v>3410</v>
      </c>
      <c r="B17" s="21" t="str">
        <f>Kontoplan!C15</f>
        <v>Tilskudd fra Oslo Kommune</v>
      </c>
      <c r="C17" s="22"/>
      <c r="D17" s="22"/>
      <c r="E17" s="31">
        <f t="shared" si="0"/>
        <v>0</v>
      </c>
      <c r="F17" s="22"/>
      <c r="G17" s="22"/>
      <c r="H17" s="22"/>
      <c r="I17" s="22"/>
      <c r="J17" s="22"/>
      <c r="K17" s="22"/>
      <c r="L17" s="22"/>
      <c r="M17" s="22"/>
      <c r="N17" s="22"/>
      <c r="O17" s="22"/>
      <c r="P17" s="22"/>
      <c r="Q17" s="22"/>
      <c r="R17" s="1"/>
      <c r="S17" s="39"/>
      <c r="T17" s="1"/>
      <c r="U17" s="1"/>
      <c r="V17" s="1"/>
      <c r="W17" s="1"/>
      <c r="X17" s="1"/>
      <c r="Y17" s="1"/>
      <c r="Z17" s="1"/>
    </row>
    <row r="18" spans="1:26" ht="15.75" customHeight="1" x14ac:dyDescent="0.2">
      <c r="A18" s="21">
        <f>Kontoplan!B16</f>
        <v>3420</v>
      </c>
      <c r="B18" s="21" t="str">
        <f>Kontoplan!C16</f>
        <v>Momskompensasjon</v>
      </c>
      <c r="C18" s="22"/>
      <c r="D18" s="22"/>
      <c r="E18" s="31">
        <f t="shared" si="0"/>
        <v>0</v>
      </c>
      <c r="F18" s="22"/>
      <c r="G18" s="22"/>
      <c r="H18" s="22"/>
      <c r="I18" s="22"/>
      <c r="J18" s="22"/>
      <c r="K18" s="22"/>
      <c r="L18" s="22"/>
      <c r="M18" s="22"/>
      <c r="N18" s="22"/>
      <c r="O18" s="22"/>
      <c r="P18" s="22"/>
      <c r="Q18" s="22"/>
      <c r="R18" s="1"/>
      <c r="S18" s="39"/>
      <c r="T18" s="1"/>
      <c r="U18" s="1"/>
      <c r="V18" s="1"/>
      <c r="W18" s="1"/>
      <c r="X18" s="1"/>
      <c r="Y18" s="1"/>
      <c r="Z18" s="1"/>
    </row>
    <row r="19" spans="1:26" ht="15.75" customHeight="1" x14ac:dyDescent="0.2">
      <c r="A19" s="21">
        <f>Kontoplan!B17</f>
        <v>3430</v>
      </c>
      <c r="B19" s="21" t="str">
        <f>Kontoplan!C17</f>
        <v>Grasrotandelen Norsk Tipping</v>
      </c>
      <c r="C19" s="22"/>
      <c r="D19" s="22"/>
      <c r="E19" s="31">
        <f t="shared" si="0"/>
        <v>0</v>
      </c>
      <c r="F19" s="22"/>
      <c r="G19" s="22"/>
      <c r="H19" s="22"/>
      <c r="I19" s="22"/>
      <c r="J19" s="22"/>
      <c r="K19" s="22"/>
      <c r="L19" s="22"/>
      <c r="M19" s="22"/>
      <c r="N19" s="22"/>
      <c r="O19" s="22"/>
      <c r="P19" s="22"/>
      <c r="Q19" s="22"/>
      <c r="R19" s="1"/>
      <c r="S19" s="39"/>
      <c r="T19" s="1"/>
      <c r="U19" s="1"/>
      <c r="V19" s="1"/>
      <c r="W19" s="1"/>
      <c r="X19" s="1"/>
      <c r="Y19" s="1"/>
      <c r="Z19" s="1"/>
    </row>
    <row r="20" spans="1:26" ht="15.75" customHeight="1" x14ac:dyDescent="0.2">
      <c r="A20" s="21">
        <f>Kontoplan!B18</f>
        <v>3900</v>
      </c>
      <c r="B20" s="21" t="str">
        <f>Kontoplan!C18</f>
        <v>Annen driftsrelatert inntekt</v>
      </c>
      <c r="C20" s="22"/>
      <c r="D20" s="22"/>
      <c r="E20" s="31">
        <f t="shared" si="0"/>
        <v>0</v>
      </c>
      <c r="F20" s="22"/>
      <c r="G20" s="22"/>
      <c r="H20" s="22"/>
      <c r="I20" s="22"/>
      <c r="J20" s="22"/>
      <c r="K20" s="22"/>
      <c r="L20" s="22"/>
      <c r="M20" s="22"/>
      <c r="N20" s="22"/>
      <c r="O20" s="22"/>
      <c r="P20" s="22"/>
      <c r="Q20" s="22"/>
      <c r="R20" s="1"/>
      <c r="S20" s="39"/>
      <c r="T20" s="1"/>
      <c r="U20" s="1"/>
      <c r="V20" s="1"/>
      <c r="W20" s="1"/>
      <c r="X20" s="1"/>
      <c r="Y20" s="1"/>
      <c r="Z20" s="1"/>
    </row>
    <row r="21" spans="1:26" ht="15.75" customHeight="1" x14ac:dyDescent="0.2">
      <c r="A21" s="21">
        <f>Kontoplan!B19</f>
        <v>3901</v>
      </c>
      <c r="B21" s="21" t="str">
        <f>Kontoplan!C19</f>
        <v>Internstøtte BI Athletics</v>
      </c>
      <c r="C21" s="22"/>
      <c r="D21" s="22"/>
      <c r="E21" s="31">
        <f t="shared" si="0"/>
        <v>-43800</v>
      </c>
      <c r="F21" s="22"/>
      <c r="G21" s="22">
        <v>-28000</v>
      </c>
      <c r="H21" s="22"/>
      <c r="I21" s="22">
        <v>-1000</v>
      </c>
      <c r="J21" s="22">
        <v>-1500</v>
      </c>
      <c r="K21" s="22">
        <v>-1500</v>
      </c>
      <c r="L21" s="22">
        <v>-2800</v>
      </c>
      <c r="M21" s="22">
        <v>-1500</v>
      </c>
      <c r="N21" s="22">
        <v>-6500</v>
      </c>
      <c r="O21" s="22"/>
      <c r="P21" s="22"/>
      <c r="Q21" s="47">
        <v>-1000</v>
      </c>
      <c r="R21" s="1"/>
      <c r="S21" s="39"/>
      <c r="T21" s="1"/>
      <c r="U21" s="1"/>
      <c r="V21" s="1"/>
      <c r="W21" s="1"/>
      <c r="X21" s="1"/>
      <c r="Y21" s="1"/>
      <c r="Z21" s="1"/>
    </row>
    <row r="22" spans="1:26" ht="15.75" customHeight="1" x14ac:dyDescent="0.2">
      <c r="A22" s="21">
        <f>Kontoplan!B20</f>
        <v>3920</v>
      </c>
      <c r="B22" s="21" t="str">
        <f>Kontoplan!C20</f>
        <v>Medlemskontingent</v>
      </c>
      <c r="C22" s="22"/>
      <c r="D22" s="22"/>
      <c r="E22" s="31">
        <f t="shared" si="0"/>
        <v>-12000</v>
      </c>
      <c r="F22" s="22">
        <v>-6000</v>
      </c>
      <c r="G22" s="22"/>
      <c r="H22" s="22"/>
      <c r="I22" s="22"/>
      <c r="J22" s="22"/>
      <c r="K22" s="22"/>
      <c r="L22" s="22"/>
      <c r="M22" s="22"/>
      <c r="N22" s="22">
        <v>-6000</v>
      </c>
      <c r="O22" s="22"/>
      <c r="P22" s="22"/>
      <c r="Q22" s="22"/>
      <c r="R22" s="1"/>
      <c r="S22" s="39"/>
      <c r="T22" s="1"/>
      <c r="U22" s="1"/>
      <c r="V22" s="1"/>
      <c r="W22" s="1"/>
      <c r="X22" s="1"/>
      <c r="Y22" s="1"/>
      <c r="Z22" s="1"/>
    </row>
    <row r="23" spans="1:26" ht="15.75" customHeight="1" x14ac:dyDescent="0.2">
      <c r="A23" s="21">
        <f>Kontoplan!B21</f>
        <v>3921</v>
      </c>
      <c r="B23" s="21" t="str">
        <f>Kontoplan!C21</f>
        <v>Gruppeavgift</v>
      </c>
      <c r="C23" s="22"/>
      <c r="D23" s="22"/>
      <c r="E23" s="31">
        <f t="shared" si="0"/>
        <v>0</v>
      </c>
      <c r="F23" s="22"/>
      <c r="G23" s="22"/>
      <c r="H23" s="22"/>
      <c r="I23" s="22"/>
      <c r="J23" s="22"/>
      <c r="K23" s="22"/>
      <c r="L23" s="22"/>
      <c r="M23" s="22"/>
      <c r="N23" s="22"/>
      <c r="O23" s="22"/>
      <c r="P23" s="22"/>
      <c r="Q23" s="22"/>
      <c r="R23" s="1"/>
      <c r="S23" s="39"/>
      <c r="T23" s="1"/>
      <c r="U23" s="1"/>
      <c r="V23" s="1"/>
      <c r="W23" s="1"/>
      <c r="X23" s="1"/>
      <c r="Y23" s="1"/>
      <c r="Z23" s="1"/>
    </row>
    <row r="24" spans="1:26" ht="15.75" customHeight="1" x14ac:dyDescent="0.2">
      <c r="A24" s="21">
        <f>Kontoplan!B22</f>
        <v>3930</v>
      </c>
      <c r="B24" s="21" t="str">
        <f>Kontoplan!C22</f>
        <v>Treningsavgift</v>
      </c>
      <c r="C24" s="22"/>
      <c r="D24" s="22"/>
      <c r="E24" s="31">
        <f t="shared" si="0"/>
        <v>0</v>
      </c>
      <c r="F24" s="22"/>
      <c r="G24" s="22"/>
      <c r="H24" s="22"/>
      <c r="I24" s="22"/>
      <c r="J24" s="22"/>
      <c r="K24" s="22"/>
      <c r="L24" s="22"/>
      <c r="M24" s="22"/>
      <c r="N24" s="22"/>
      <c r="O24" s="22"/>
      <c r="P24" s="22"/>
      <c r="Q24" s="22"/>
      <c r="R24" s="1"/>
      <c r="S24" s="39"/>
      <c r="T24" s="1"/>
      <c r="U24" s="1"/>
      <c r="V24" s="1"/>
      <c r="W24" s="1"/>
      <c r="X24" s="1"/>
      <c r="Y24" s="1"/>
      <c r="Z24" s="1"/>
    </row>
    <row r="25" spans="1:26" ht="15.75" customHeight="1" x14ac:dyDescent="0.2">
      <c r="A25" s="21">
        <f>Kontoplan!B23</f>
        <v>3990</v>
      </c>
      <c r="B25" s="21" t="str">
        <f>Kontoplan!C23</f>
        <v>Kontingent fra BI-studenter</v>
      </c>
      <c r="C25" s="22"/>
      <c r="D25" s="22"/>
      <c r="E25" s="31">
        <f t="shared" si="0"/>
        <v>0</v>
      </c>
      <c r="F25" s="22"/>
      <c r="G25" s="22"/>
      <c r="H25" s="22"/>
      <c r="I25" s="22"/>
      <c r="J25" s="22"/>
      <c r="K25" s="22"/>
      <c r="L25" s="22"/>
      <c r="M25" s="22"/>
      <c r="N25" s="22"/>
      <c r="O25" s="22"/>
      <c r="P25" s="22"/>
      <c r="Q25" s="22"/>
      <c r="R25" s="1"/>
      <c r="S25" s="39"/>
      <c r="T25" s="1"/>
      <c r="U25" s="1"/>
      <c r="V25" s="1"/>
      <c r="W25" s="1"/>
      <c r="X25" s="1"/>
      <c r="Y25" s="1"/>
      <c r="Z25" s="1"/>
    </row>
    <row r="26" spans="1:26" ht="15.75" customHeight="1" x14ac:dyDescent="0.2">
      <c r="A26" s="21">
        <f>Kontoplan!B24</f>
        <v>3991</v>
      </c>
      <c r="B26" s="21" t="str">
        <f>Kontoplan!C24</f>
        <v>Støtte fra BISO</v>
      </c>
      <c r="C26" s="22"/>
      <c r="D26" s="22"/>
      <c r="E26" s="31">
        <f t="shared" si="0"/>
        <v>0</v>
      </c>
      <c r="F26" s="22"/>
      <c r="G26" s="22"/>
      <c r="H26" s="22"/>
      <c r="I26" s="22"/>
      <c r="J26" s="22"/>
      <c r="K26" s="22"/>
      <c r="L26" s="22"/>
      <c r="M26" s="22"/>
      <c r="N26" s="22"/>
      <c r="O26" s="22"/>
      <c r="P26" s="22"/>
      <c r="Q26" s="22"/>
      <c r="R26" s="1"/>
      <c r="S26" s="39"/>
      <c r="T26" s="1"/>
      <c r="U26" s="1"/>
      <c r="V26" s="1"/>
      <c r="W26" s="1"/>
      <c r="X26" s="1"/>
      <c r="Y26" s="1"/>
      <c r="Z26" s="1"/>
    </row>
    <row r="27" spans="1:26" ht="15.75" customHeight="1" x14ac:dyDescent="0.2">
      <c r="A27" s="21">
        <f>Kontoplan!B25</f>
        <v>3992</v>
      </c>
      <c r="B27" s="21" t="str">
        <f>Kontoplan!C25</f>
        <v>Støtte fra BI</v>
      </c>
      <c r="C27" s="22"/>
      <c r="D27" s="22"/>
      <c r="E27" s="31">
        <f t="shared" si="0"/>
        <v>0</v>
      </c>
      <c r="F27" s="22"/>
      <c r="G27" s="22"/>
      <c r="H27" s="22"/>
      <c r="I27" s="22"/>
      <c r="J27" s="22"/>
      <c r="K27" s="22"/>
      <c r="L27" s="22"/>
      <c r="M27" s="22"/>
      <c r="N27" s="22"/>
      <c r="O27" s="22"/>
      <c r="P27" s="22"/>
      <c r="Q27" s="22"/>
      <c r="R27" s="1"/>
      <c r="S27" s="39"/>
      <c r="T27" s="1"/>
      <c r="U27" s="1"/>
      <c r="V27" s="1"/>
      <c r="W27" s="1"/>
      <c r="X27" s="1"/>
      <c r="Y27" s="1"/>
      <c r="Z27" s="1"/>
    </row>
    <row r="28" spans="1:26" ht="15.75" customHeight="1" x14ac:dyDescent="0.2">
      <c r="A28" s="21">
        <f>Kontoplan!B26</f>
        <v>3993</v>
      </c>
      <c r="B28" s="21" t="str">
        <f>Kontoplan!C26</f>
        <v>Støtte fra Velferdstinget</v>
      </c>
      <c r="C28" s="22"/>
      <c r="D28" s="22"/>
      <c r="E28" s="31">
        <f t="shared" si="0"/>
        <v>0</v>
      </c>
      <c r="F28" s="22"/>
      <c r="G28" s="22"/>
      <c r="H28" s="22"/>
      <c r="I28" s="22"/>
      <c r="J28" s="22"/>
      <c r="K28" s="22"/>
      <c r="L28" s="22"/>
      <c r="M28" s="22"/>
      <c r="N28" s="22"/>
      <c r="O28" s="22"/>
      <c r="P28" s="22"/>
      <c r="Q28" s="22"/>
      <c r="R28" s="1"/>
      <c r="S28" s="39"/>
      <c r="T28" s="1"/>
      <c r="U28" s="1"/>
      <c r="V28" s="1"/>
      <c r="W28" s="1"/>
      <c r="X28" s="1"/>
      <c r="Y28" s="1"/>
      <c r="Z28" s="1"/>
    </row>
    <row r="29" spans="1:26" ht="15.75" customHeight="1" x14ac:dyDescent="0.2">
      <c r="A29" s="21">
        <f>Kontoplan!B27</f>
        <v>3994</v>
      </c>
      <c r="B29" s="21" t="str">
        <f>Kontoplan!C27</f>
        <v>Støtte fra NSI</v>
      </c>
      <c r="C29" s="22"/>
      <c r="D29" s="22"/>
      <c r="E29" s="31">
        <f t="shared" si="0"/>
        <v>-8000</v>
      </c>
      <c r="F29" s="22"/>
      <c r="G29" s="22"/>
      <c r="H29" s="47">
        <v>-8000</v>
      </c>
      <c r="I29" s="22"/>
      <c r="J29" s="22"/>
      <c r="K29" s="22"/>
      <c r="L29" s="22"/>
      <c r="M29" s="22"/>
      <c r="N29" s="22"/>
      <c r="O29" s="22"/>
      <c r="P29" s="22"/>
      <c r="Q29" s="22"/>
      <c r="R29" s="1"/>
      <c r="S29" s="39"/>
      <c r="T29" s="1"/>
      <c r="U29" s="1"/>
      <c r="V29" s="1"/>
      <c r="W29" s="1"/>
      <c r="X29" s="1"/>
      <c r="Y29" s="1"/>
      <c r="Z29" s="1"/>
    </row>
    <row r="30" spans="1:26" ht="15.75" customHeight="1" x14ac:dyDescent="0.2">
      <c r="A30" s="21">
        <f>Kontoplan!B28</f>
        <v>3995</v>
      </c>
      <c r="B30" s="21" t="str">
        <f>Kontoplan!C28</f>
        <v>Annen støtte</v>
      </c>
      <c r="C30" s="22"/>
      <c r="D30" s="22"/>
      <c r="E30" s="31">
        <f t="shared" si="0"/>
        <v>-10500</v>
      </c>
      <c r="F30" s="22"/>
      <c r="G30" s="22"/>
      <c r="H30" s="22"/>
      <c r="I30" s="22"/>
      <c r="J30" s="22"/>
      <c r="K30" s="48">
        <v>-3750</v>
      </c>
      <c r="L30" s="22"/>
      <c r="M30" s="48">
        <v>-3000</v>
      </c>
      <c r="N30" s="48">
        <v>-3750</v>
      </c>
      <c r="O30" s="22"/>
      <c r="P30" s="22"/>
      <c r="Q30" s="22"/>
      <c r="R30" s="1"/>
      <c r="S30" s="39"/>
      <c r="T30" s="1"/>
      <c r="U30" s="1"/>
      <c r="V30" s="1"/>
      <c r="W30" s="1"/>
      <c r="X30" s="1"/>
      <c r="Y30" s="1"/>
      <c r="Z30" s="1"/>
    </row>
    <row r="31" spans="1:26" ht="15.75" customHeight="1" x14ac:dyDescent="0.2">
      <c r="A31" s="1"/>
      <c r="B31" s="1"/>
      <c r="C31" s="28"/>
      <c r="D31" s="28"/>
      <c r="E31" s="28"/>
      <c r="F31" s="28"/>
      <c r="G31" s="28"/>
      <c r="H31" s="28"/>
      <c r="I31" s="28"/>
      <c r="J31" s="28"/>
      <c r="K31" s="28"/>
      <c r="L31" s="28"/>
      <c r="M31" s="28"/>
      <c r="N31" s="28"/>
      <c r="O31" s="28"/>
      <c r="P31" s="28"/>
      <c r="Q31" s="28"/>
      <c r="R31" s="1"/>
      <c r="S31" s="1"/>
      <c r="T31" s="1"/>
      <c r="U31" s="1"/>
      <c r="V31" s="1"/>
      <c r="W31" s="1"/>
      <c r="X31" s="1"/>
      <c r="Y31" s="1"/>
      <c r="Z31" s="1"/>
    </row>
    <row r="32" spans="1:26" ht="15.75" customHeight="1" x14ac:dyDescent="0.2">
      <c r="A32" s="63" t="s">
        <v>170</v>
      </c>
      <c r="B32" s="61"/>
      <c r="C32" s="30">
        <f t="shared" ref="C32:Q32" si="1">SUM(C13:C31)</f>
        <v>0</v>
      </c>
      <c r="D32" s="30">
        <f t="shared" si="1"/>
        <v>0</v>
      </c>
      <c r="E32" s="31">
        <f t="shared" si="1"/>
        <v>-177900</v>
      </c>
      <c r="F32" s="30">
        <f t="shared" si="1"/>
        <v>-6000</v>
      </c>
      <c r="G32" s="30">
        <f t="shared" si="1"/>
        <v>-36000</v>
      </c>
      <c r="H32" s="30">
        <f t="shared" si="1"/>
        <v>-10000</v>
      </c>
      <c r="I32" s="30">
        <f t="shared" si="1"/>
        <v>-1700</v>
      </c>
      <c r="J32" s="30">
        <f t="shared" si="1"/>
        <v>-12800</v>
      </c>
      <c r="K32" s="30">
        <f t="shared" si="1"/>
        <v>-14300</v>
      </c>
      <c r="L32" s="30">
        <f t="shared" si="1"/>
        <v>-17800</v>
      </c>
      <c r="M32" s="30">
        <f t="shared" si="1"/>
        <v>-16000</v>
      </c>
      <c r="N32" s="30">
        <f t="shared" si="1"/>
        <v>-61300</v>
      </c>
      <c r="O32" s="30">
        <f t="shared" si="1"/>
        <v>-1000</v>
      </c>
      <c r="P32" s="30">
        <f t="shared" si="1"/>
        <v>0</v>
      </c>
      <c r="Q32" s="30">
        <f t="shared" si="1"/>
        <v>-1000</v>
      </c>
      <c r="R32" s="1"/>
      <c r="S32" s="3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5" t="s">
        <v>171</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9" t="s">
        <v>162</v>
      </c>
      <c r="B38" s="19" t="s">
        <v>163</v>
      </c>
      <c r="C38" s="19" t="s">
        <v>164</v>
      </c>
      <c r="D38" s="19" t="s">
        <v>165</v>
      </c>
      <c r="E38" s="20" t="s">
        <v>166</v>
      </c>
      <c r="F38" s="19" t="s">
        <v>177</v>
      </c>
      <c r="G38" s="19" t="s">
        <v>178</v>
      </c>
      <c r="H38" s="19" t="s">
        <v>179</v>
      </c>
      <c r="I38" s="19" t="s">
        <v>180</v>
      </c>
      <c r="J38" s="19" t="s">
        <v>181</v>
      </c>
      <c r="K38" s="19" t="s">
        <v>182</v>
      </c>
      <c r="L38" s="19" t="s">
        <v>183</v>
      </c>
      <c r="M38" s="19" t="s">
        <v>184</v>
      </c>
      <c r="N38" s="19" t="s">
        <v>185</v>
      </c>
      <c r="O38" s="19" t="s">
        <v>186</v>
      </c>
      <c r="P38" s="19" t="s">
        <v>187</v>
      </c>
      <c r="Q38" s="19" t="s">
        <v>188</v>
      </c>
      <c r="R38" s="38"/>
      <c r="S38" s="19" t="s">
        <v>189</v>
      </c>
      <c r="T38" s="1"/>
      <c r="U38" s="1"/>
      <c r="V38" s="1"/>
      <c r="W38" s="1"/>
      <c r="X38" s="1"/>
      <c r="Y38" s="1"/>
      <c r="Z38" s="1"/>
    </row>
    <row r="39" spans="1:26" ht="15.75" customHeight="1" x14ac:dyDescent="0.2">
      <c r="A39" s="21">
        <f>Kontoplan!B29</f>
        <v>5910</v>
      </c>
      <c r="B39" s="21" t="str">
        <f>Kontoplan!C29</f>
        <v>Lunsjkort</v>
      </c>
      <c r="C39" s="22"/>
      <c r="D39" s="22"/>
      <c r="E39" s="31">
        <f t="shared" ref="E39:E70" si="2">SUM(F39:Q39)</f>
        <v>0</v>
      </c>
      <c r="F39" s="22"/>
      <c r="G39" s="22"/>
      <c r="H39" s="22"/>
      <c r="I39" s="22"/>
      <c r="J39" s="22"/>
      <c r="K39" s="22"/>
      <c r="L39" s="22"/>
      <c r="M39" s="22"/>
      <c r="N39" s="22"/>
      <c r="O39" s="22"/>
      <c r="P39" s="22"/>
      <c r="Q39" s="22"/>
      <c r="R39" s="1"/>
      <c r="S39" s="39"/>
      <c r="T39" s="1"/>
      <c r="U39" s="1"/>
      <c r="V39" s="1"/>
      <c r="W39" s="1"/>
      <c r="X39" s="1"/>
      <c r="Y39" s="1"/>
      <c r="Z39" s="1"/>
    </row>
    <row r="40" spans="1:26" ht="15.75" customHeight="1" x14ac:dyDescent="0.2">
      <c r="A40" s="21">
        <f>Kontoplan!B30</f>
        <v>5995</v>
      </c>
      <c r="B40" s="21" t="str">
        <f>Kontoplan!C30</f>
        <v>Styrekostnader</v>
      </c>
      <c r="C40" s="22"/>
      <c r="D40" s="22"/>
      <c r="E40" s="31">
        <f t="shared" si="2"/>
        <v>1000</v>
      </c>
      <c r="F40" s="22"/>
      <c r="G40" s="22"/>
      <c r="H40" s="22"/>
      <c r="I40" s="22"/>
      <c r="J40" s="22"/>
      <c r="K40" s="22"/>
      <c r="L40" s="22"/>
      <c r="M40" s="22"/>
      <c r="N40" s="22"/>
      <c r="O40" s="22"/>
      <c r="P40" s="22"/>
      <c r="Q40" s="22">
        <v>1000</v>
      </c>
      <c r="R40" s="1"/>
      <c r="S40" s="39"/>
      <c r="T40" s="1"/>
      <c r="U40" s="1"/>
      <c r="V40" s="1"/>
      <c r="W40" s="1"/>
      <c r="X40" s="1"/>
      <c r="Y40" s="1"/>
      <c r="Z40" s="1"/>
    </row>
    <row r="41" spans="1:26" ht="15.75" customHeight="1" x14ac:dyDescent="0.2">
      <c r="A41" s="21">
        <f>Kontoplan!B31</f>
        <v>6480</v>
      </c>
      <c r="B41" s="21" t="str">
        <f>Kontoplan!C31</f>
        <v>Leiekostnad idrett</v>
      </c>
      <c r="C41" s="22"/>
      <c r="D41" s="22"/>
      <c r="E41" s="31">
        <f t="shared" si="2"/>
        <v>26000</v>
      </c>
      <c r="F41" s="22"/>
      <c r="G41" s="22"/>
      <c r="H41" s="22">
        <v>6000</v>
      </c>
      <c r="I41" s="22"/>
      <c r="J41" s="22"/>
      <c r="K41" s="49">
        <v>7500</v>
      </c>
      <c r="L41" s="22"/>
      <c r="M41" s="22"/>
      <c r="N41" s="49">
        <v>12500</v>
      </c>
      <c r="O41" s="22"/>
      <c r="P41" s="22"/>
      <c r="Q41" s="22"/>
      <c r="R41" s="1"/>
      <c r="S41" s="39"/>
      <c r="T41" s="1"/>
      <c r="U41" s="1"/>
      <c r="V41" s="1"/>
      <c r="W41" s="1"/>
      <c r="X41" s="1"/>
      <c r="Y41" s="1"/>
      <c r="Z41" s="1"/>
    </row>
    <row r="42" spans="1:26" ht="15.75" customHeight="1" x14ac:dyDescent="0.2">
      <c r="A42" s="21">
        <f>Kontoplan!B32</f>
        <v>6490</v>
      </c>
      <c r="B42" s="21" t="str">
        <f>Kontoplan!C32</f>
        <v>Leiekostnad annen</v>
      </c>
      <c r="C42" s="22"/>
      <c r="D42" s="22"/>
      <c r="E42" s="31">
        <f t="shared" si="2"/>
        <v>3000</v>
      </c>
      <c r="F42" s="22"/>
      <c r="G42" s="22"/>
      <c r="H42" s="22"/>
      <c r="I42" s="22">
        <v>3000</v>
      </c>
      <c r="J42" s="22"/>
      <c r="K42" s="22"/>
      <c r="L42" s="22"/>
      <c r="M42" s="22"/>
      <c r="N42" s="22"/>
      <c r="O42" s="22"/>
      <c r="P42" s="22"/>
      <c r="Q42" s="22"/>
      <c r="R42" s="1"/>
      <c r="S42" s="39"/>
      <c r="T42" s="1"/>
      <c r="U42" s="1"/>
      <c r="V42" s="1"/>
      <c r="W42" s="1"/>
      <c r="X42" s="1"/>
      <c r="Y42" s="1"/>
      <c r="Z42" s="1"/>
    </row>
    <row r="43" spans="1:26" ht="15.75" customHeight="1" x14ac:dyDescent="0.2">
      <c r="A43" s="21">
        <f>Kontoplan!B33</f>
        <v>6540</v>
      </c>
      <c r="B43" s="21" t="str">
        <f>Kontoplan!C33</f>
        <v>Idrettsutstyr</v>
      </c>
      <c r="C43" s="22"/>
      <c r="D43" s="22"/>
      <c r="E43" s="31">
        <f t="shared" si="2"/>
        <v>0</v>
      </c>
      <c r="F43" s="22"/>
      <c r="G43" s="22"/>
      <c r="H43" s="22"/>
      <c r="I43" s="22"/>
      <c r="J43" s="22"/>
      <c r="K43" s="22"/>
      <c r="L43" s="22"/>
      <c r="M43" s="22"/>
      <c r="N43" s="22"/>
      <c r="O43" s="22"/>
      <c r="P43" s="22"/>
      <c r="Q43" s="22"/>
      <c r="R43" s="1"/>
      <c r="S43" s="39"/>
      <c r="T43" s="1"/>
      <c r="U43" s="1"/>
      <c r="V43" s="1"/>
      <c r="W43" s="1"/>
      <c r="X43" s="1"/>
      <c r="Y43" s="1"/>
      <c r="Z43" s="1"/>
    </row>
    <row r="44" spans="1:26" ht="15.75" customHeight="1" x14ac:dyDescent="0.2">
      <c r="A44" s="21">
        <f>Kontoplan!B34</f>
        <v>6550</v>
      </c>
      <c r="B44" s="21" t="str">
        <f>Kontoplan!C34</f>
        <v>Driftsmateriale</v>
      </c>
      <c r="C44" s="22"/>
      <c r="D44" s="22"/>
      <c r="E44" s="31">
        <f t="shared" si="2"/>
        <v>0</v>
      </c>
      <c r="F44" s="22"/>
      <c r="G44" s="22"/>
      <c r="H44" s="22"/>
      <c r="I44" s="22"/>
      <c r="J44" s="22"/>
      <c r="K44" s="22"/>
      <c r="L44" s="22"/>
      <c r="M44" s="22"/>
      <c r="N44" s="22"/>
      <c r="O44" s="22"/>
      <c r="P44" s="22"/>
      <c r="Q44" s="22"/>
      <c r="R44" s="1"/>
      <c r="S44" s="39"/>
      <c r="T44" s="1"/>
      <c r="U44" s="1"/>
      <c r="V44" s="1"/>
      <c r="W44" s="1"/>
      <c r="X44" s="1"/>
      <c r="Y44" s="1"/>
      <c r="Z44" s="1"/>
    </row>
    <row r="45" spans="1:26" ht="15.75" customHeight="1" x14ac:dyDescent="0.2">
      <c r="A45" s="21">
        <f>Kontoplan!B35</f>
        <v>6555</v>
      </c>
      <c r="B45" s="21" t="str">
        <f>Kontoplan!C35</f>
        <v>Andre driftskostnader</v>
      </c>
      <c r="C45" s="22"/>
      <c r="D45" s="22"/>
      <c r="E45" s="31">
        <f t="shared" si="2"/>
        <v>0</v>
      </c>
      <c r="F45" s="22"/>
      <c r="G45" s="22"/>
      <c r="H45" s="22"/>
      <c r="I45" s="22"/>
      <c r="J45" s="22"/>
      <c r="K45" s="22"/>
      <c r="L45" s="22"/>
      <c r="M45" s="22"/>
      <c r="N45" s="22"/>
      <c r="O45" s="22"/>
      <c r="P45" s="22"/>
      <c r="Q45" s="22"/>
      <c r="R45" s="1"/>
      <c r="S45" s="39"/>
      <c r="T45" s="1"/>
      <c r="U45" s="1"/>
      <c r="V45" s="1"/>
      <c r="W45" s="1"/>
      <c r="X45" s="1"/>
      <c r="Y45" s="1"/>
      <c r="Z45" s="1"/>
    </row>
    <row r="46" spans="1:26" ht="15.75" customHeight="1" x14ac:dyDescent="0.2">
      <c r="A46" s="21">
        <f>Kontoplan!B36</f>
        <v>6571</v>
      </c>
      <c r="B46" s="21" t="str">
        <f>Kontoplan!C36</f>
        <v>Drakter</v>
      </c>
      <c r="C46" s="22"/>
      <c r="D46" s="22"/>
      <c r="E46" s="31">
        <f t="shared" si="2"/>
        <v>16000</v>
      </c>
      <c r="F46" s="22"/>
      <c r="G46" s="49">
        <v>16000</v>
      </c>
      <c r="H46" s="22"/>
      <c r="I46" s="22"/>
      <c r="J46" s="22"/>
      <c r="K46" s="22"/>
      <c r="L46" s="22"/>
      <c r="M46" s="22"/>
      <c r="N46" s="22"/>
      <c r="O46" s="22"/>
      <c r="P46" s="22"/>
      <c r="Q46" s="22"/>
      <c r="R46" s="1"/>
      <c r="S46" s="39"/>
      <c r="T46" s="1"/>
      <c r="U46" s="1"/>
      <c r="V46" s="1"/>
      <c r="W46" s="1"/>
      <c r="X46" s="1"/>
      <c r="Y46" s="1"/>
      <c r="Z46" s="1"/>
    </row>
    <row r="47" spans="1:26" ht="15.75" customHeight="1" x14ac:dyDescent="0.2">
      <c r="A47" s="21">
        <f>Kontoplan!B37</f>
        <v>6572</v>
      </c>
      <c r="B47" s="21" t="str">
        <f>Kontoplan!C37</f>
        <v>Annet klær</v>
      </c>
      <c r="C47" s="22"/>
      <c r="D47" s="22"/>
      <c r="E47" s="31">
        <f t="shared" si="2"/>
        <v>0</v>
      </c>
      <c r="F47" s="22"/>
      <c r="G47" s="22"/>
      <c r="H47" s="22"/>
      <c r="I47" s="22"/>
      <c r="J47" s="22"/>
      <c r="K47" s="22"/>
      <c r="L47" s="22"/>
      <c r="M47" s="22"/>
      <c r="N47" s="22"/>
      <c r="O47" s="22"/>
      <c r="P47" s="22"/>
      <c r="Q47" s="22"/>
      <c r="R47" s="1"/>
      <c r="S47" s="39"/>
      <c r="T47" s="1"/>
      <c r="U47" s="1"/>
      <c r="V47" s="1"/>
      <c r="W47" s="1"/>
      <c r="X47" s="1"/>
      <c r="Y47" s="1"/>
      <c r="Z47" s="1"/>
    </row>
    <row r="48" spans="1:26" ht="15.75" customHeight="1" x14ac:dyDescent="0.2">
      <c r="A48" s="21">
        <f>Kontoplan!B38</f>
        <v>6620</v>
      </c>
      <c r="B48" s="21" t="str">
        <f>Kontoplan!C38</f>
        <v>Reparasjon og vedlikehold</v>
      </c>
      <c r="C48" s="22"/>
      <c r="D48" s="22"/>
      <c r="E48" s="31">
        <f t="shared" si="2"/>
        <v>2000</v>
      </c>
      <c r="F48" s="22"/>
      <c r="G48" s="22"/>
      <c r="H48" s="49">
        <v>2000</v>
      </c>
      <c r="I48" s="22"/>
      <c r="J48" s="22"/>
      <c r="K48" s="22"/>
      <c r="L48" s="22"/>
      <c r="M48" s="22"/>
      <c r="N48" s="22"/>
      <c r="O48" s="22"/>
      <c r="P48" s="22"/>
      <c r="Q48" s="22"/>
      <c r="R48" s="1"/>
      <c r="S48" s="39"/>
      <c r="T48" s="1"/>
      <c r="U48" s="1"/>
      <c r="V48" s="1"/>
      <c r="W48" s="1"/>
      <c r="X48" s="1"/>
      <c r="Y48" s="1"/>
      <c r="Z48" s="1"/>
    </row>
    <row r="49" spans="1:26" ht="15.75" customHeight="1" x14ac:dyDescent="0.2">
      <c r="A49" s="21">
        <f>Kontoplan!B39</f>
        <v>6705</v>
      </c>
      <c r="B49" s="21" t="str">
        <f>Kontoplan!C39</f>
        <v>Regnskapshonorar</v>
      </c>
      <c r="C49" s="22"/>
      <c r="D49" s="22"/>
      <c r="E49" s="31">
        <f t="shared" si="2"/>
        <v>0</v>
      </c>
      <c r="F49" s="22"/>
      <c r="G49" s="22"/>
      <c r="H49" s="22"/>
      <c r="I49" s="22"/>
      <c r="J49" s="22"/>
      <c r="K49" s="22"/>
      <c r="L49" s="22"/>
      <c r="M49" s="22"/>
      <c r="N49" s="22"/>
      <c r="O49" s="22"/>
      <c r="P49" s="22"/>
      <c r="Q49" s="22"/>
      <c r="R49" s="1"/>
      <c r="S49" s="39"/>
      <c r="T49" s="1"/>
      <c r="U49" s="1"/>
      <c r="V49" s="1"/>
      <c r="W49" s="1"/>
      <c r="X49" s="1"/>
      <c r="Y49" s="1"/>
      <c r="Z49" s="1"/>
    </row>
    <row r="50" spans="1:26" ht="15.75" customHeight="1" x14ac:dyDescent="0.2">
      <c r="A50" s="21">
        <f>Kontoplan!B40</f>
        <v>6710</v>
      </c>
      <c r="B50" s="21" t="str">
        <f>Kontoplan!C40</f>
        <v>Dommerhonorar</v>
      </c>
      <c r="C50" s="22"/>
      <c r="D50" s="22"/>
      <c r="E50" s="31">
        <f t="shared" si="2"/>
        <v>0</v>
      </c>
      <c r="F50" s="22"/>
      <c r="G50" s="22"/>
      <c r="H50" s="22"/>
      <c r="I50" s="22"/>
      <c r="J50" s="22"/>
      <c r="K50" s="22"/>
      <c r="L50" s="22"/>
      <c r="M50" s="22"/>
      <c r="N50" s="22"/>
      <c r="O50" s="22"/>
      <c r="P50" s="22"/>
      <c r="Q50" s="22"/>
      <c r="R50" s="1"/>
      <c r="S50" s="39"/>
      <c r="T50" s="1"/>
      <c r="U50" s="1"/>
      <c r="V50" s="1"/>
      <c r="W50" s="1"/>
      <c r="X50" s="1"/>
      <c r="Y50" s="1"/>
      <c r="Z50" s="1"/>
    </row>
    <row r="51" spans="1:26" ht="15.75" customHeight="1" x14ac:dyDescent="0.2">
      <c r="A51" s="21">
        <f>Kontoplan!B41</f>
        <v>6711</v>
      </c>
      <c r="B51" s="21" t="str">
        <f>Kontoplan!C41</f>
        <v>Trenerhonorar</v>
      </c>
      <c r="C51" s="22"/>
      <c r="D51" s="22"/>
      <c r="E51" s="31">
        <f t="shared" si="2"/>
        <v>0</v>
      </c>
      <c r="F51" s="22"/>
      <c r="G51" s="22"/>
      <c r="H51" s="22"/>
      <c r="I51" s="22"/>
      <c r="J51" s="22"/>
      <c r="K51" s="22"/>
      <c r="L51" s="22"/>
      <c r="M51" s="22"/>
      <c r="N51" s="22"/>
      <c r="O51" s="22"/>
      <c r="P51" s="22"/>
      <c r="Q51" s="22"/>
      <c r="R51" s="1"/>
      <c r="S51" s="39"/>
      <c r="T51" s="1"/>
      <c r="U51" s="1"/>
      <c r="V51" s="1"/>
      <c r="W51" s="1"/>
      <c r="X51" s="1"/>
      <c r="Y51" s="1"/>
      <c r="Z51" s="1"/>
    </row>
    <row r="52" spans="1:26" ht="15.75" customHeight="1" x14ac:dyDescent="0.2">
      <c r="A52" s="21">
        <f>Kontoplan!B42</f>
        <v>6800</v>
      </c>
      <c r="B52" s="21" t="str">
        <f>Kontoplan!C42</f>
        <v>Kontorrekvisita</v>
      </c>
      <c r="C52" s="22"/>
      <c r="D52" s="22"/>
      <c r="E52" s="31">
        <f t="shared" si="2"/>
        <v>0</v>
      </c>
      <c r="F52" s="22"/>
      <c r="G52" s="22"/>
      <c r="H52" s="22"/>
      <c r="I52" s="22"/>
      <c r="J52" s="22"/>
      <c r="K52" s="22"/>
      <c r="L52" s="22"/>
      <c r="M52" s="22"/>
      <c r="N52" s="22"/>
      <c r="O52" s="22"/>
      <c r="P52" s="22"/>
      <c r="Q52" s="22"/>
      <c r="R52" s="1"/>
      <c r="S52" s="39"/>
      <c r="T52" s="1"/>
      <c r="U52" s="1"/>
      <c r="V52" s="1"/>
      <c r="W52" s="1"/>
      <c r="X52" s="1"/>
      <c r="Y52" s="1"/>
      <c r="Z52" s="1"/>
    </row>
    <row r="53" spans="1:26" ht="15.75" customHeight="1" x14ac:dyDescent="0.2">
      <c r="A53" s="21">
        <f>Kontoplan!B43</f>
        <v>6810</v>
      </c>
      <c r="B53" s="21" t="str">
        <f>Kontoplan!C43</f>
        <v>Datakostnad</v>
      </c>
      <c r="C53" s="22"/>
      <c r="D53" s="22"/>
      <c r="E53" s="31">
        <f t="shared" si="2"/>
        <v>0</v>
      </c>
      <c r="F53" s="22"/>
      <c r="G53" s="22"/>
      <c r="H53" s="22"/>
      <c r="I53" s="22"/>
      <c r="J53" s="22"/>
      <c r="K53" s="22"/>
      <c r="L53" s="22"/>
      <c r="M53" s="22"/>
      <c r="N53" s="22"/>
      <c r="O53" s="22"/>
      <c r="P53" s="22"/>
      <c r="Q53" s="22"/>
      <c r="R53" s="1"/>
      <c r="S53" s="39"/>
      <c r="T53" s="1"/>
      <c r="U53" s="1"/>
      <c r="V53" s="1"/>
      <c r="W53" s="1"/>
      <c r="X53" s="1"/>
      <c r="Y53" s="1"/>
      <c r="Z53" s="1"/>
    </row>
    <row r="54" spans="1:26" ht="15.75" customHeight="1" x14ac:dyDescent="0.2">
      <c r="A54" s="21">
        <f>Kontoplan!B44</f>
        <v>6860</v>
      </c>
      <c r="B54" s="21" t="str">
        <f>Kontoplan!C44</f>
        <v>Møte, kurs, oppdatering o.l</v>
      </c>
      <c r="C54" s="22"/>
      <c r="D54" s="22"/>
      <c r="E54" s="31">
        <f t="shared" si="2"/>
        <v>0</v>
      </c>
      <c r="F54" s="22"/>
      <c r="G54" s="22"/>
      <c r="H54" s="22"/>
      <c r="I54" s="22"/>
      <c r="J54" s="22"/>
      <c r="K54" s="22"/>
      <c r="L54" s="22"/>
      <c r="M54" s="22"/>
      <c r="N54" s="22"/>
      <c r="O54" s="22"/>
      <c r="P54" s="22"/>
      <c r="Q54" s="22"/>
      <c r="R54" s="1"/>
      <c r="S54" s="39"/>
      <c r="T54" s="1"/>
      <c r="U54" s="1"/>
      <c r="V54" s="1"/>
      <c r="W54" s="1"/>
      <c r="X54" s="1"/>
      <c r="Y54" s="1"/>
      <c r="Z54" s="1"/>
    </row>
    <row r="55" spans="1:26" ht="15.75" customHeight="1" x14ac:dyDescent="0.2">
      <c r="A55" s="21">
        <f>Kontoplan!B45</f>
        <v>6900</v>
      </c>
      <c r="B55" s="21" t="str">
        <f>Kontoplan!C45</f>
        <v>Mobil</v>
      </c>
      <c r="C55" s="22"/>
      <c r="D55" s="22"/>
      <c r="E55" s="31">
        <f t="shared" si="2"/>
        <v>0</v>
      </c>
      <c r="F55" s="22"/>
      <c r="G55" s="22"/>
      <c r="H55" s="22"/>
      <c r="I55" s="22"/>
      <c r="J55" s="22"/>
      <c r="K55" s="22"/>
      <c r="L55" s="22"/>
      <c r="M55" s="22"/>
      <c r="N55" s="22"/>
      <c r="O55" s="22"/>
      <c r="P55" s="22"/>
      <c r="Q55" s="22"/>
      <c r="R55" s="1"/>
      <c r="S55" s="39"/>
      <c r="T55" s="1"/>
      <c r="U55" s="1"/>
      <c r="V55" s="1"/>
      <c r="W55" s="1"/>
      <c r="X55" s="1"/>
      <c r="Y55" s="1"/>
      <c r="Z55" s="1"/>
    </row>
    <row r="56" spans="1:26" ht="15.75" customHeight="1" x14ac:dyDescent="0.2">
      <c r="A56" s="21">
        <f>Kontoplan!B46</f>
        <v>7140</v>
      </c>
      <c r="B56" s="21" t="str">
        <f>Kontoplan!C46</f>
        <v>Reisekostnad idrett</v>
      </c>
      <c r="C56" s="22"/>
      <c r="D56" s="22"/>
      <c r="E56" s="31">
        <f t="shared" si="2"/>
        <v>88200</v>
      </c>
      <c r="F56" s="22"/>
      <c r="G56" s="22"/>
      <c r="H56" s="49">
        <v>10000</v>
      </c>
      <c r="I56" s="22"/>
      <c r="J56" s="22">
        <v>12800</v>
      </c>
      <c r="K56" s="22">
        <v>6800</v>
      </c>
      <c r="L56" s="22">
        <v>15000</v>
      </c>
      <c r="M56" s="22">
        <v>11800</v>
      </c>
      <c r="N56" s="49">
        <v>31800</v>
      </c>
      <c r="O56" s="22"/>
      <c r="P56" s="22"/>
      <c r="Q56" s="22"/>
      <c r="R56" s="1"/>
      <c r="S56" s="39"/>
      <c r="T56" s="1"/>
      <c r="U56" s="1"/>
      <c r="V56" s="1"/>
      <c r="W56" s="1"/>
      <c r="X56" s="1"/>
      <c r="Y56" s="1"/>
      <c r="Z56" s="1"/>
    </row>
    <row r="57" spans="1:26" ht="15.75" customHeight="1" x14ac:dyDescent="0.2">
      <c r="A57" s="21">
        <f>Kontoplan!B47</f>
        <v>7141</v>
      </c>
      <c r="B57" s="21" t="str">
        <f>Kontoplan!C47</f>
        <v>Reisekostnad annet</v>
      </c>
      <c r="C57" s="22"/>
      <c r="D57" s="22"/>
      <c r="E57" s="31">
        <f t="shared" si="2"/>
        <v>0</v>
      </c>
      <c r="F57" s="22"/>
      <c r="G57" s="22"/>
      <c r="H57" s="22"/>
      <c r="I57" s="22"/>
      <c r="J57" s="22"/>
      <c r="K57" s="22"/>
      <c r="L57" s="22"/>
      <c r="M57" s="22"/>
      <c r="N57" s="22"/>
      <c r="O57" s="22"/>
      <c r="P57" s="22"/>
      <c r="Q57" s="22"/>
      <c r="R57" s="1"/>
      <c r="S57" s="39"/>
      <c r="T57" s="1"/>
      <c r="U57" s="1"/>
      <c r="V57" s="1"/>
      <c r="W57" s="1"/>
      <c r="X57" s="1"/>
      <c r="Y57" s="1"/>
      <c r="Z57" s="1"/>
    </row>
    <row r="58" spans="1:26" ht="15.75" customHeight="1" x14ac:dyDescent="0.2">
      <c r="A58" s="21">
        <f>Kontoplan!B48</f>
        <v>7310</v>
      </c>
      <c r="B58" s="21" t="str">
        <f>Kontoplan!C48</f>
        <v>Arrangement, idrett</v>
      </c>
      <c r="C58" s="22"/>
      <c r="D58" s="22"/>
      <c r="E58" s="31">
        <f t="shared" si="2"/>
        <v>38700</v>
      </c>
      <c r="F58" s="22"/>
      <c r="G58" s="49">
        <v>20000</v>
      </c>
      <c r="I58" s="22">
        <v>700</v>
      </c>
      <c r="J58" s="22"/>
      <c r="K58" s="22"/>
      <c r="L58" s="22">
        <v>2800</v>
      </c>
      <c r="M58" s="22">
        <v>4200</v>
      </c>
      <c r="N58" s="22">
        <v>11000</v>
      </c>
      <c r="O58" s="22"/>
      <c r="P58" s="22"/>
      <c r="Q58" s="22"/>
      <c r="R58" s="1"/>
      <c r="S58" s="39"/>
      <c r="T58" s="1"/>
      <c r="U58" s="1"/>
      <c r="V58" s="1"/>
      <c r="W58" s="1"/>
      <c r="X58" s="1"/>
      <c r="Y58" s="1"/>
      <c r="Z58" s="1"/>
    </row>
    <row r="59" spans="1:26" ht="15.75" customHeight="1" x14ac:dyDescent="0.2">
      <c r="A59" s="21">
        <f>Kontoplan!B49</f>
        <v>7315</v>
      </c>
      <c r="B59" s="21" t="str">
        <f>Kontoplan!C49</f>
        <v>Arrangement, ikke idrett</v>
      </c>
      <c r="C59" s="22"/>
      <c r="D59" s="22"/>
      <c r="E59" s="31">
        <f t="shared" si="2"/>
        <v>3000</v>
      </c>
      <c r="F59" s="22">
        <v>3000</v>
      </c>
      <c r="G59" s="22"/>
      <c r="H59" s="22"/>
      <c r="I59" s="22"/>
      <c r="J59" s="22"/>
      <c r="K59" s="22"/>
      <c r="L59" s="22"/>
      <c r="M59" s="22"/>
      <c r="N59" s="22"/>
      <c r="O59" s="22"/>
      <c r="P59" s="22"/>
      <c r="Q59" s="22"/>
      <c r="R59" s="1"/>
      <c r="S59" s="39"/>
      <c r="T59" s="1"/>
      <c r="U59" s="1"/>
      <c r="V59" s="1"/>
      <c r="W59" s="1"/>
      <c r="X59" s="1"/>
      <c r="Y59" s="1"/>
      <c r="Z59" s="1"/>
    </row>
    <row r="60" spans="1:26" ht="15.75" customHeight="1" x14ac:dyDescent="0.2">
      <c r="A60" s="21">
        <f>Kontoplan!B50</f>
        <v>7320</v>
      </c>
      <c r="B60" s="21" t="str">
        <f>Kontoplan!C50</f>
        <v>Markedsføring</v>
      </c>
      <c r="C60" s="22"/>
      <c r="D60" s="22"/>
      <c r="E60" s="31">
        <f t="shared" si="2"/>
        <v>0</v>
      </c>
      <c r="F60" s="22"/>
      <c r="G60" s="22"/>
      <c r="H60" s="22"/>
      <c r="I60" s="22"/>
      <c r="J60" s="22"/>
      <c r="K60" s="22"/>
      <c r="L60" s="22"/>
      <c r="M60" s="22"/>
      <c r="N60" s="22"/>
      <c r="O60" s="22"/>
      <c r="P60" s="22"/>
      <c r="Q60" s="22"/>
      <c r="R60" s="1"/>
      <c r="S60" s="39"/>
      <c r="T60" s="1"/>
      <c r="U60" s="1"/>
      <c r="V60" s="1"/>
      <c r="W60" s="1"/>
      <c r="X60" s="1"/>
      <c r="Y60" s="1"/>
      <c r="Z60" s="1"/>
    </row>
    <row r="61" spans="1:26" ht="15.75" customHeight="1" x14ac:dyDescent="0.2">
      <c r="A61" s="21">
        <f>Kontoplan!B51</f>
        <v>7350</v>
      </c>
      <c r="B61" s="21" t="str">
        <f>Kontoplan!C51</f>
        <v>Representasjon</v>
      </c>
      <c r="C61" s="22"/>
      <c r="D61" s="22"/>
      <c r="E61" s="31">
        <f t="shared" si="2"/>
        <v>0</v>
      </c>
      <c r="F61" s="22"/>
      <c r="G61" s="22"/>
      <c r="H61" s="22"/>
      <c r="I61" s="22"/>
      <c r="J61" s="22"/>
      <c r="K61" s="22"/>
      <c r="L61" s="22"/>
      <c r="M61" s="22"/>
      <c r="N61" s="22"/>
      <c r="O61" s="22"/>
      <c r="P61" s="22"/>
      <c r="Q61" s="22"/>
      <c r="R61" s="1"/>
      <c r="S61" s="39"/>
      <c r="T61" s="1"/>
      <c r="U61" s="1"/>
      <c r="V61" s="1"/>
      <c r="W61" s="1"/>
      <c r="X61" s="1"/>
      <c r="Y61" s="1"/>
      <c r="Z61" s="1"/>
    </row>
    <row r="62" spans="1:26" ht="15.75" customHeight="1" x14ac:dyDescent="0.2">
      <c r="A62" s="21">
        <f>Kontoplan!B52</f>
        <v>7401</v>
      </c>
      <c r="B62" s="21" t="str">
        <f>Kontoplan!C52</f>
        <v>Bot</v>
      </c>
      <c r="C62" s="22"/>
      <c r="D62" s="22"/>
      <c r="E62" s="31">
        <f t="shared" si="2"/>
        <v>0</v>
      </c>
      <c r="F62" s="22"/>
      <c r="G62" s="22"/>
      <c r="H62" s="22"/>
      <c r="I62" s="22"/>
      <c r="J62" s="22"/>
      <c r="K62" s="22"/>
      <c r="L62" s="22"/>
      <c r="M62" s="22"/>
      <c r="N62" s="22"/>
      <c r="O62" s="22"/>
      <c r="P62" s="22"/>
      <c r="Q62" s="22"/>
      <c r="R62" s="1"/>
      <c r="S62" s="39"/>
      <c r="T62" s="1"/>
      <c r="U62" s="1"/>
      <c r="V62" s="1"/>
      <c r="W62" s="1"/>
      <c r="X62" s="1"/>
      <c r="Y62" s="1"/>
      <c r="Z62" s="1"/>
    </row>
    <row r="63" spans="1:26" ht="15.75" customHeight="1" x14ac:dyDescent="0.2">
      <c r="A63" s="21">
        <f>Kontoplan!B53</f>
        <v>7410</v>
      </c>
      <c r="B63" s="21" t="str">
        <f>Kontoplan!C53</f>
        <v>Kontingent</v>
      </c>
      <c r="C63" s="22"/>
      <c r="D63" s="22"/>
      <c r="E63" s="31">
        <f t="shared" si="2"/>
        <v>0</v>
      </c>
      <c r="F63" s="22"/>
      <c r="G63" s="22"/>
      <c r="H63" s="22"/>
      <c r="I63" s="22"/>
      <c r="J63" s="22"/>
      <c r="K63" s="22"/>
      <c r="L63" s="22"/>
      <c r="M63" s="22"/>
      <c r="N63" s="22"/>
      <c r="O63" s="22"/>
      <c r="P63" s="22"/>
      <c r="Q63" s="22"/>
      <c r="R63" s="1"/>
      <c r="S63" s="39"/>
      <c r="T63" s="1"/>
      <c r="U63" s="1"/>
      <c r="V63" s="1"/>
      <c r="W63" s="1"/>
      <c r="X63" s="1"/>
      <c r="Y63" s="1"/>
      <c r="Z63" s="1"/>
    </row>
    <row r="64" spans="1:26" ht="15.75" customHeight="1" x14ac:dyDescent="0.2">
      <c r="A64" s="21">
        <f>Kontoplan!B54</f>
        <v>7430</v>
      </c>
      <c r="B64" s="21" t="str">
        <f>Kontoplan!C54</f>
        <v>Gave</v>
      </c>
      <c r="C64" s="22"/>
      <c r="D64" s="22"/>
      <c r="E64" s="31">
        <f t="shared" si="2"/>
        <v>0</v>
      </c>
      <c r="F64" s="22"/>
      <c r="G64" s="22"/>
      <c r="H64" s="22"/>
      <c r="I64" s="22"/>
      <c r="J64" s="22"/>
      <c r="K64" s="22"/>
      <c r="L64" s="22"/>
      <c r="M64" s="22"/>
      <c r="N64" s="22"/>
      <c r="O64" s="22"/>
      <c r="P64" s="22"/>
      <c r="Q64" s="22"/>
      <c r="R64" s="1"/>
      <c r="S64" s="39"/>
      <c r="T64" s="1"/>
      <c r="U64" s="1"/>
      <c r="V64" s="1"/>
      <c r="W64" s="1"/>
      <c r="X64" s="1"/>
      <c r="Y64" s="1"/>
      <c r="Z64" s="1"/>
    </row>
    <row r="65" spans="1:26" ht="15.75" customHeight="1" x14ac:dyDescent="0.2">
      <c r="A65" s="21">
        <f>Kontoplan!B55</f>
        <v>7500</v>
      </c>
      <c r="B65" s="21" t="str">
        <f>Kontoplan!C55</f>
        <v>Forsikringspremie</v>
      </c>
      <c r="C65" s="22"/>
      <c r="D65" s="22"/>
      <c r="E65" s="31">
        <f t="shared" si="2"/>
        <v>0</v>
      </c>
      <c r="F65" s="22"/>
      <c r="G65" s="22"/>
      <c r="H65" s="22"/>
      <c r="I65" s="22"/>
      <c r="J65" s="22"/>
      <c r="K65" s="22"/>
      <c r="L65" s="22"/>
      <c r="M65" s="22"/>
      <c r="N65" s="22"/>
      <c r="O65" s="22"/>
      <c r="P65" s="22"/>
      <c r="Q65" s="22"/>
      <c r="R65" s="1"/>
      <c r="S65" s="39"/>
      <c r="T65" s="1"/>
      <c r="U65" s="1"/>
      <c r="V65" s="1"/>
      <c r="W65" s="1"/>
      <c r="X65" s="1"/>
      <c r="Y65" s="1"/>
      <c r="Z65" s="1"/>
    </row>
    <row r="66" spans="1:26" ht="15.75" customHeight="1" x14ac:dyDescent="0.2">
      <c r="A66" s="21">
        <f>Kontoplan!B56</f>
        <v>7770</v>
      </c>
      <c r="B66" s="21" t="str">
        <f>Kontoplan!C56</f>
        <v>Bank og kortgebyr</v>
      </c>
      <c r="C66" s="22"/>
      <c r="D66" s="22"/>
      <c r="E66" s="31">
        <f t="shared" si="2"/>
        <v>0</v>
      </c>
      <c r="F66" s="22"/>
      <c r="G66" s="22"/>
      <c r="H66" s="22"/>
      <c r="I66" s="22"/>
      <c r="J66" s="22"/>
      <c r="K66" s="22"/>
      <c r="L66" s="22"/>
      <c r="M66" s="22"/>
      <c r="N66" s="22"/>
      <c r="O66" s="22"/>
      <c r="P66" s="22"/>
      <c r="Q66" s="22"/>
      <c r="R66" s="1"/>
      <c r="S66" s="39"/>
      <c r="T66" s="1"/>
      <c r="U66" s="1"/>
      <c r="V66" s="1"/>
      <c r="W66" s="1"/>
      <c r="X66" s="1"/>
      <c r="Y66" s="1"/>
      <c r="Z66" s="1"/>
    </row>
    <row r="67" spans="1:26" ht="15.75" customHeight="1" x14ac:dyDescent="0.2">
      <c r="A67" s="21">
        <f>Kontoplan!B57</f>
        <v>7791</v>
      </c>
      <c r="B67" s="21" t="str">
        <f>Kontoplan!C57</f>
        <v>Internstøtte grupper</v>
      </c>
      <c r="C67" s="22"/>
      <c r="D67" s="22"/>
      <c r="E67" s="31">
        <f t="shared" si="2"/>
        <v>0</v>
      </c>
      <c r="F67" s="22"/>
      <c r="G67" s="22"/>
      <c r="H67" s="22"/>
      <c r="I67" s="22"/>
      <c r="J67" s="22"/>
      <c r="K67" s="22"/>
      <c r="L67" s="22"/>
      <c r="M67" s="22"/>
      <c r="N67" s="22"/>
      <c r="O67" s="22"/>
      <c r="P67" s="22"/>
      <c r="Q67" s="22"/>
      <c r="R67" s="1"/>
      <c r="S67" s="39"/>
      <c r="T67" s="1"/>
      <c r="U67" s="1"/>
      <c r="V67" s="1"/>
      <c r="W67" s="1"/>
      <c r="X67" s="1"/>
      <c r="Y67" s="1"/>
      <c r="Z67" s="1"/>
    </row>
    <row r="68" spans="1:26" ht="15.75" customHeight="1" x14ac:dyDescent="0.2">
      <c r="A68" s="21">
        <f>Kontoplan!B58</f>
        <v>8050</v>
      </c>
      <c r="B68" s="21" t="str">
        <f>Kontoplan!C58</f>
        <v>Annen renteinntekt</v>
      </c>
      <c r="C68" s="22"/>
      <c r="D68" s="22"/>
      <c r="E68" s="31">
        <f t="shared" si="2"/>
        <v>0</v>
      </c>
      <c r="F68" s="22"/>
      <c r="G68" s="22"/>
      <c r="H68" s="22"/>
      <c r="I68" s="22"/>
      <c r="J68" s="22"/>
      <c r="K68" s="22"/>
      <c r="L68" s="22"/>
      <c r="M68" s="22"/>
      <c r="N68" s="22"/>
      <c r="O68" s="22"/>
      <c r="P68" s="22"/>
      <c r="Q68" s="22"/>
      <c r="R68" s="1"/>
      <c r="S68" s="39"/>
      <c r="T68" s="1"/>
      <c r="U68" s="1"/>
      <c r="V68" s="1"/>
      <c r="W68" s="1"/>
      <c r="X68" s="1"/>
      <c r="Y68" s="1"/>
      <c r="Z68" s="1"/>
    </row>
    <row r="69" spans="1:26" ht="15.75" customHeight="1" x14ac:dyDescent="0.2">
      <c r="A69" s="21">
        <f>Kontoplan!B59</f>
        <v>8150</v>
      </c>
      <c r="B69" s="21" t="str">
        <f>Kontoplan!C59</f>
        <v>Annen rentekostnad</v>
      </c>
      <c r="C69" s="22"/>
      <c r="D69" s="22"/>
      <c r="E69" s="31">
        <f t="shared" si="2"/>
        <v>0</v>
      </c>
      <c r="F69" s="22"/>
      <c r="G69" s="22"/>
      <c r="H69" s="22"/>
      <c r="I69" s="22"/>
      <c r="J69" s="22"/>
      <c r="K69" s="22"/>
      <c r="L69" s="22"/>
      <c r="M69" s="22"/>
      <c r="N69" s="22"/>
      <c r="O69" s="22"/>
      <c r="P69" s="22"/>
      <c r="Q69" s="22"/>
      <c r="R69" s="1"/>
      <c r="S69" s="39"/>
      <c r="T69" s="1"/>
      <c r="U69" s="1"/>
      <c r="V69" s="1"/>
      <c r="W69" s="1"/>
      <c r="X69" s="1"/>
      <c r="Y69" s="1"/>
      <c r="Z69" s="1"/>
    </row>
    <row r="70" spans="1:26" ht="15.75" customHeight="1" x14ac:dyDescent="0.2">
      <c r="A70" s="21">
        <f>Kontoplan!B60</f>
        <v>8170</v>
      </c>
      <c r="B70" s="21" t="str">
        <f>Kontoplan!C60</f>
        <v>Annen finanskostnad</v>
      </c>
      <c r="C70" s="22"/>
      <c r="D70" s="22"/>
      <c r="E70" s="31">
        <f t="shared" si="2"/>
        <v>0</v>
      </c>
      <c r="F70" s="22"/>
      <c r="G70" s="22"/>
      <c r="H70" s="22"/>
      <c r="I70" s="22"/>
      <c r="J70" s="22"/>
      <c r="K70" s="22"/>
      <c r="L70" s="22"/>
      <c r="M70" s="22"/>
      <c r="N70" s="22"/>
      <c r="O70" s="22"/>
      <c r="P70" s="22"/>
      <c r="Q70" s="22"/>
      <c r="R70" s="1"/>
      <c r="S70" s="39"/>
      <c r="T70" s="1"/>
      <c r="U70" s="1"/>
      <c r="V70" s="1"/>
      <c r="W70" s="1"/>
      <c r="X70" s="1"/>
      <c r="Y70" s="1"/>
      <c r="Z70" s="1"/>
    </row>
    <row r="71" spans="1:26" ht="15.75" customHeight="1" x14ac:dyDescent="0.2">
      <c r="A71" s="1"/>
      <c r="B71" s="1"/>
      <c r="C71" s="28"/>
      <c r="D71" s="28"/>
      <c r="E71" s="28"/>
      <c r="F71" s="28"/>
      <c r="G71" s="28"/>
      <c r="H71" s="28"/>
      <c r="I71" s="28"/>
      <c r="J71" s="28"/>
      <c r="K71" s="28"/>
      <c r="L71" s="28"/>
      <c r="M71" s="28"/>
      <c r="N71" s="28"/>
      <c r="O71" s="28"/>
      <c r="P71" s="28"/>
      <c r="Q71" s="28"/>
      <c r="R71" s="1"/>
      <c r="S71" s="1"/>
      <c r="T71" s="1"/>
      <c r="U71" s="1"/>
      <c r="V71" s="1"/>
      <c r="W71" s="1"/>
      <c r="X71" s="1"/>
      <c r="Y71" s="1"/>
      <c r="Z71" s="1"/>
    </row>
    <row r="72" spans="1:26" ht="15.75" customHeight="1" x14ac:dyDescent="0.2">
      <c r="A72" s="63" t="s">
        <v>172</v>
      </c>
      <c r="B72" s="61"/>
      <c r="C72" s="30">
        <f t="shared" ref="C72:Q72" si="3">SUM(C39:C71)</f>
        <v>0</v>
      </c>
      <c r="D72" s="30">
        <f t="shared" si="3"/>
        <v>0</v>
      </c>
      <c r="E72" s="31">
        <f t="shared" si="3"/>
        <v>177900</v>
      </c>
      <c r="F72" s="30">
        <f t="shared" si="3"/>
        <v>3000</v>
      </c>
      <c r="G72" s="30">
        <f t="shared" si="3"/>
        <v>36000</v>
      </c>
      <c r="H72" s="30">
        <f t="shared" si="3"/>
        <v>18000</v>
      </c>
      <c r="I72" s="30">
        <f t="shared" si="3"/>
        <v>3700</v>
      </c>
      <c r="J72" s="30">
        <f t="shared" si="3"/>
        <v>12800</v>
      </c>
      <c r="K72" s="30">
        <f t="shared" si="3"/>
        <v>14300</v>
      </c>
      <c r="L72" s="30">
        <f t="shared" si="3"/>
        <v>17800</v>
      </c>
      <c r="M72" s="30">
        <f t="shared" si="3"/>
        <v>16000</v>
      </c>
      <c r="N72" s="30">
        <f t="shared" si="3"/>
        <v>55300</v>
      </c>
      <c r="O72" s="30">
        <f t="shared" si="3"/>
        <v>0</v>
      </c>
      <c r="P72" s="30">
        <f t="shared" si="3"/>
        <v>0</v>
      </c>
      <c r="Q72" s="30">
        <f t="shared" si="3"/>
        <v>1000</v>
      </c>
      <c r="R72" s="1"/>
      <c r="S72" s="3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3" t="s">
        <v>173</v>
      </c>
      <c r="B74" s="61"/>
      <c r="C74" s="30">
        <f t="shared" ref="C74:Q74" si="4">C32+C72</f>
        <v>0</v>
      </c>
      <c r="D74" s="30">
        <f t="shared" si="4"/>
        <v>0</v>
      </c>
      <c r="E74" s="31">
        <f t="shared" si="4"/>
        <v>0</v>
      </c>
      <c r="F74" s="30">
        <f t="shared" si="4"/>
        <v>-3000</v>
      </c>
      <c r="G74" s="30">
        <f t="shared" si="4"/>
        <v>0</v>
      </c>
      <c r="H74" s="30">
        <f t="shared" si="4"/>
        <v>8000</v>
      </c>
      <c r="I74" s="30">
        <f t="shared" si="4"/>
        <v>2000</v>
      </c>
      <c r="J74" s="30">
        <f t="shared" si="4"/>
        <v>0</v>
      </c>
      <c r="K74" s="30">
        <f t="shared" si="4"/>
        <v>0</v>
      </c>
      <c r="L74" s="30">
        <f t="shared" si="4"/>
        <v>0</v>
      </c>
      <c r="M74" s="30">
        <f t="shared" si="4"/>
        <v>0</v>
      </c>
      <c r="N74" s="30">
        <f t="shared" si="4"/>
        <v>-6000</v>
      </c>
      <c r="O74" s="30">
        <f t="shared" si="4"/>
        <v>-1000</v>
      </c>
      <c r="P74" s="30">
        <f t="shared" si="4"/>
        <v>0</v>
      </c>
      <c r="Q74" s="30">
        <f t="shared" si="4"/>
        <v>0</v>
      </c>
      <c r="R74" s="1"/>
      <c r="S74" s="3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Z1000"/>
  <sheetViews>
    <sheetView workbookViewId="0"/>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176</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6"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7" t="s">
        <v>126</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8" t="str">
        <f ca="1">MID(CELL("filename",A1),FIND("]",CELL("filename",A1))+1,255)</f>
        <v>Sjakk</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5" t="s">
        <v>161</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9" t="s">
        <v>162</v>
      </c>
      <c r="B12" s="19" t="s">
        <v>163</v>
      </c>
      <c r="C12" s="19" t="s">
        <v>164</v>
      </c>
      <c r="D12" s="19" t="s">
        <v>165</v>
      </c>
      <c r="E12" s="20" t="s">
        <v>166</v>
      </c>
      <c r="F12" s="19" t="s">
        <v>177</v>
      </c>
      <c r="G12" s="19" t="s">
        <v>178</v>
      </c>
      <c r="H12" s="19" t="s">
        <v>179</v>
      </c>
      <c r="I12" s="19" t="s">
        <v>180</v>
      </c>
      <c r="J12" s="19" t="s">
        <v>181</v>
      </c>
      <c r="K12" s="19" t="s">
        <v>182</v>
      </c>
      <c r="L12" s="19" t="s">
        <v>183</v>
      </c>
      <c r="M12" s="19" t="s">
        <v>184</v>
      </c>
      <c r="N12" s="19" t="s">
        <v>185</v>
      </c>
      <c r="O12" s="19" t="s">
        <v>186</v>
      </c>
      <c r="P12" s="19" t="s">
        <v>187</v>
      </c>
      <c r="Q12" s="19" t="s">
        <v>188</v>
      </c>
      <c r="R12" s="38"/>
      <c r="S12" s="19" t="s">
        <v>189</v>
      </c>
      <c r="T12" s="1"/>
      <c r="U12" s="1"/>
      <c r="V12" s="1"/>
      <c r="W12" s="1"/>
      <c r="X12" s="1"/>
      <c r="Y12" s="1"/>
      <c r="Z12" s="1"/>
    </row>
    <row r="13" spans="1:26" ht="15.75" customHeight="1" x14ac:dyDescent="0.2">
      <c r="A13" s="21">
        <f>Kontoplan!B11</f>
        <v>3000</v>
      </c>
      <c r="B13" s="21" t="str">
        <f>Kontoplan!C11</f>
        <v>Salgsinntekter, avgiftspliktig</v>
      </c>
      <c r="C13" s="22"/>
      <c r="D13" s="22"/>
      <c r="E13" s="31">
        <f t="shared" ref="E13:E30" si="0">SUM(F13:Q13)</f>
        <v>0</v>
      </c>
      <c r="F13" s="22"/>
      <c r="G13" s="22"/>
      <c r="H13" s="22"/>
      <c r="I13" s="22"/>
      <c r="J13" s="22"/>
      <c r="K13" s="22"/>
      <c r="L13" s="22"/>
      <c r="M13" s="22"/>
      <c r="N13" s="22"/>
      <c r="O13" s="22"/>
      <c r="P13" s="22"/>
      <c r="Q13" s="22"/>
      <c r="R13" s="1"/>
      <c r="S13" s="39"/>
      <c r="T13" s="1"/>
      <c r="U13" s="1"/>
      <c r="V13" s="1"/>
      <c r="W13" s="1"/>
      <c r="X13" s="1"/>
      <c r="Y13" s="1"/>
      <c r="Z13" s="1"/>
    </row>
    <row r="14" spans="1:26" ht="15.75" customHeight="1" x14ac:dyDescent="0.2">
      <c r="A14" s="21">
        <f>Kontoplan!B12</f>
        <v>3009</v>
      </c>
      <c r="B14" s="21" t="str">
        <f>Kontoplan!C12</f>
        <v>Sponsorinntekt</v>
      </c>
      <c r="C14" s="22"/>
      <c r="D14" s="22"/>
      <c r="E14" s="31">
        <f t="shared" si="0"/>
        <v>0</v>
      </c>
      <c r="F14" s="22"/>
      <c r="G14" s="22"/>
      <c r="H14" s="22"/>
      <c r="I14" s="22"/>
      <c r="J14" s="22"/>
      <c r="K14" s="22"/>
      <c r="L14" s="22"/>
      <c r="M14" s="22"/>
      <c r="N14" s="22"/>
      <c r="O14" s="22"/>
      <c r="P14" s="22"/>
      <c r="Q14" s="22"/>
      <c r="R14" s="1"/>
      <c r="S14" s="39"/>
      <c r="T14" s="1"/>
      <c r="U14" s="1"/>
      <c r="V14" s="1"/>
      <c r="W14" s="1"/>
      <c r="X14" s="1"/>
      <c r="Y14" s="1"/>
      <c r="Z14" s="1"/>
    </row>
    <row r="15" spans="1:26" ht="15.75" customHeight="1" x14ac:dyDescent="0.2">
      <c r="A15" s="21">
        <f>Kontoplan!B13</f>
        <v>3100</v>
      </c>
      <c r="B15" s="21" t="str">
        <f>Kontoplan!C13</f>
        <v>Salgsinntekter, avgiftsfri</v>
      </c>
      <c r="C15" s="22"/>
      <c r="D15" s="22"/>
      <c r="E15" s="31">
        <f t="shared" si="0"/>
        <v>0</v>
      </c>
      <c r="F15" s="22"/>
      <c r="G15" s="22"/>
      <c r="H15" s="22"/>
      <c r="I15" s="22"/>
      <c r="J15" s="22"/>
      <c r="K15" s="22"/>
      <c r="L15" s="22"/>
      <c r="M15" s="22"/>
      <c r="N15" s="22"/>
      <c r="O15" s="22"/>
      <c r="P15" s="22"/>
      <c r="Q15" s="22"/>
      <c r="R15" s="1"/>
      <c r="S15" s="39"/>
      <c r="T15" s="1"/>
      <c r="U15" s="1"/>
      <c r="V15" s="1"/>
      <c r="W15" s="1"/>
      <c r="X15" s="1"/>
      <c r="Y15" s="1"/>
      <c r="Z15" s="1"/>
    </row>
    <row r="16" spans="1:26" ht="15.75" customHeight="1" x14ac:dyDescent="0.2">
      <c r="A16" s="21">
        <f>Kontoplan!B14</f>
        <v>3101</v>
      </c>
      <c r="B16" s="21" t="str">
        <f>Kontoplan!C14</f>
        <v>Dugnad</v>
      </c>
      <c r="C16" s="22"/>
      <c r="D16" s="22"/>
      <c r="E16" s="31">
        <f t="shared" si="0"/>
        <v>0</v>
      </c>
      <c r="F16" s="22"/>
      <c r="G16" s="22"/>
      <c r="H16" s="22"/>
      <c r="I16" s="22"/>
      <c r="J16" s="22"/>
      <c r="K16" s="22"/>
      <c r="L16" s="22"/>
      <c r="M16" s="22"/>
      <c r="N16" s="22"/>
      <c r="O16" s="22"/>
      <c r="P16" s="22"/>
      <c r="Q16" s="22"/>
      <c r="R16" s="1"/>
      <c r="S16" s="39"/>
      <c r="T16" s="1"/>
      <c r="U16" s="1"/>
      <c r="V16" s="1"/>
      <c r="W16" s="1"/>
      <c r="X16" s="1"/>
      <c r="Y16" s="1"/>
      <c r="Z16" s="1"/>
    </row>
    <row r="17" spans="1:26" ht="15.75" customHeight="1" x14ac:dyDescent="0.2">
      <c r="A17" s="21">
        <f>Kontoplan!B15</f>
        <v>3410</v>
      </c>
      <c r="B17" s="21" t="str">
        <f>Kontoplan!C15</f>
        <v>Tilskudd fra Oslo Kommune</v>
      </c>
      <c r="C17" s="22"/>
      <c r="D17" s="22"/>
      <c r="E17" s="31">
        <f t="shared" si="0"/>
        <v>0</v>
      </c>
      <c r="F17" s="22"/>
      <c r="G17" s="22"/>
      <c r="H17" s="22"/>
      <c r="I17" s="22"/>
      <c r="J17" s="22"/>
      <c r="K17" s="22"/>
      <c r="L17" s="22"/>
      <c r="M17" s="22"/>
      <c r="N17" s="22"/>
      <c r="O17" s="22"/>
      <c r="P17" s="22"/>
      <c r="Q17" s="22"/>
      <c r="R17" s="1"/>
      <c r="S17" s="39"/>
      <c r="T17" s="1"/>
      <c r="U17" s="1"/>
      <c r="V17" s="1"/>
      <c r="W17" s="1"/>
      <c r="X17" s="1"/>
      <c r="Y17" s="1"/>
      <c r="Z17" s="1"/>
    </row>
    <row r="18" spans="1:26" ht="15.75" customHeight="1" x14ac:dyDescent="0.2">
      <c r="A18" s="21">
        <f>Kontoplan!B16</f>
        <v>3420</v>
      </c>
      <c r="B18" s="21" t="str">
        <f>Kontoplan!C16</f>
        <v>Momskompensasjon</v>
      </c>
      <c r="C18" s="22"/>
      <c r="D18" s="22"/>
      <c r="E18" s="31">
        <f t="shared" si="0"/>
        <v>0</v>
      </c>
      <c r="F18" s="22"/>
      <c r="G18" s="22"/>
      <c r="H18" s="22"/>
      <c r="I18" s="22"/>
      <c r="J18" s="22"/>
      <c r="K18" s="22"/>
      <c r="L18" s="22"/>
      <c r="M18" s="22"/>
      <c r="N18" s="22"/>
      <c r="O18" s="22"/>
      <c r="P18" s="22"/>
      <c r="Q18" s="22"/>
      <c r="R18" s="1"/>
      <c r="S18" s="39"/>
      <c r="T18" s="1"/>
      <c r="U18" s="1"/>
      <c r="V18" s="1"/>
      <c r="W18" s="1"/>
      <c r="X18" s="1"/>
      <c r="Y18" s="1"/>
      <c r="Z18" s="1"/>
    </row>
    <row r="19" spans="1:26" ht="15.75" customHeight="1" x14ac:dyDescent="0.2">
      <c r="A19" s="21">
        <f>Kontoplan!B17</f>
        <v>3430</v>
      </c>
      <c r="B19" s="21" t="str">
        <f>Kontoplan!C17</f>
        <v>Grasrotandelen Norsk Tipping</v>
      </c>
      <c r="C19" s="22"/>
      <c r="D19" s="22"/>
      <c r="E19" s="31">
        <f t="shared" si="0"/>
        <v>0</v>
      </c>
      <c r="F19" s="22"/>
      <c r="G19" s="22"/>
      <c r="H19" s="22"/>
      <c r="I19" s="22"/>
      <c r="J19" s="22"/>
      <c r="K19" s="22"/>
      <c r="L19" s="22"/>
      <c r="M19" s="22"/>
      <c r="N19" s="22"/>
      <c r="O19" s="22"/>
      <c r="P19" s="22"/>
      <c r="Q19" s="22"/>
      <c r="R19" s="1"/>
      <c r="S19" s="39"/>
      <c r="T19" s="1"/>
      <c r="U19" s="1"/>
      <c r="V19" s="1"/>
      <c r="W19" s="1"/>
      <c r="X19" s="1"/>
      <c r="Y19" s="1"/>
      <c r="Z19" s="1"/>
    </row>
    <row r="20" spans="1:26" ht="15.75" customHeight="1" x14ac:dyDescent="0.2">
      <c r="A20" s="21">
        <f>Kontoplan!B18</f>
        <v>3900</v>
      </c>
      <c r="B20" s="21" t="str">
        <f>Kontoplan!C18</f>
        <v>Annen driftsrelatert inntekt</v>
      </c>
      <c r="C20" s="22"/>
      <c r="D20" s="22"/>
      <c r="E20" s="31">
        <f t="shared" si="0"/>
        <v>0</v>
      </c>
      <c r="F20" s="22"/>
      <c r="G20" s="22"/>
      <c r="H20" s="22"/>
      <c r="I20" s="22"/>
      <c r="J20" s="22"/>
      <c r="K20" s="22"/>
      <c r="L20" s="22"/>
      <c r="M20" s="22"/>
      <c r="N20" s="22"/>
      <c r="O20" s="22"/>
      <c r="P20" s="22"/>
      <c r="Q20" s="22"/>
      <c r="R20" s="1"/>
      <c r="S20" s="39"/>
      <c r="T20" s="1"/>
      <c r="U20" s="1"/>
      <c r="V20" s="1"/>
      <c r="W20" s="1"/>
      <c r="X20" s="1"/>
      <c r="Y20" s="1"/>
      <c r="Z20" s="1"/>
    </row>
    <row r="21" spans="1:26" ht="15.75" customHeight="1" x14ac:dyDescent="0.2">
      <c r="A21" s="21">
        <f>Kontoplan!B19</f>
        <v>3901</v>
      </c>
      <c r="B21" s="21" t="str">
        <f>Kontoplan!C19</f>
        <v>Internstøtte BI Athletics</v>
      </c>
      <c r="C21" s="22"/>
      <c r="D21" s="22"/>
      <c r="E21" s="31">
        <f t="shared" si="0"/>
        <v>0</v>
      </c>
      <c r="F21" s="22"/>
      <c r="G21" s="22"/>
      <c r="H21" s="22"/>
      <c r="I21" s="22"/>
      <c r="J21" s="22"/>
      <c r="K21" s="22"/>
      <c r="L21" s="22"/>
      <c r="M21" s="22"/>
      <c r="N21" s="22"/>
      <c r="O21" s="22"/>
      <c r="P21" s="22"/>
      <c r="Q21" s="22"/>
      <c r="R21" s="1"/>
      <c r="S21" s="39"/>
      <c r="T21" s="1"/>
      <c r="U21" s="1"/>
      <c r="V21" s="1"/>
      <c r="W21" s="1"/>
      <c r="X21" s="1"/>
      <c r="Y21" s="1"/>
      <c r="Z21" s="1"/>
    </row>
    <row r="22" spans="1:26" ht="15.75" customHeight="1" x14ac:dyDescent="0.2">
      <c r="A22" s="21">
        <f>Kontoplan!B20</f>
        <v>3920</v>
      </c>
      <c r="B22" s="21" t="str">
        <f>Kontoplan!C20</f>
        <v>Medlemskontingent</v>
      </c>
      <c r="C22" s="22"/>
      <c r="D22" s="22"/>
      <c r="E22" s="31">
        <f t="shared" si="0"/>
        <v>0</v>
      </c>
      <c r="F22" s="22"/>
      <c r="G22" s="22"/>
      <c r="H22" s="22"/>
      <c r="I22" s="22"/>
      <c r="J22" s="22"/>
      <c r="K22" s="22"/>
      <c r="L22" s="22"/>
      <c r="M22" s="22"/>
      <c r="N22" s="22"/>
      <c r="O22" s="22"/>
      <c r="P22" s="22"/>
      <c r="Q22" s="22"/>
      <c r="R22" s="1"/>
      <c r="S22" s="39"/>
      <c r="T22" s="1"/>
      <c r="U22" s="1"/>
      <c r="V22" s="1"/>
      <c r="W22" s="1"/>
      <c r="X22" s="1"/>
      <c r="Y22" s="1"/>
      <c r="Z22" s="1"/>
    </row>
    <row r="23" spans="1:26" ht="15.75" customHeight="1" x14ac:dyDescent="0.2">
      <c r="A23" s="21">
        <f>Kontoplan!B21</f>
        <v>3921</v>
      </c>
      <c r="B23" s="21" t="str">
        <f>Kontoplan!C21</f>
        <v>Gruppeavgift</v>
      </c>
      <c r="C23" s="22"/>
      <c r="D23" s="22"/>
      <c r="E23" s="31">
        <f t="shared" si="0"/>
        <v>0</v>
      </c>
      <c r="F23" s="22"/>
      <c r="G23" s="22"/>
      <c r="H23" s="22"/>
      <c r="I23" s="22"/>
      <c r="J23" s="22"/>
      <c r="K23" s="22"/>
      <c r="L23" s="22"/>
      <c r="M23" s="22"/>
      <c r="N23" s="22"/>
      <c r="O23" s="22"/>
      <c r="P23" s="22"/>
      <c r="Q23" s="22"/>
      <c r="R23" s="1"/>
      <c r="S23" s="39"/>
      <c r="T23" s="1"/>
      <c r="U23" s="1"/>
      <c r="V23" s="1"/>
      <c r="W23" s="1"/>
      <c r="X23" s="1"/>
      <c r="Y23" s="1"/>
      <c r="Z23" s="1"/>
    </row>
    <row r="24" spans="1:26" ht="15.75" customHeight="1" x14ac:dyDescent="0.2">
      <c r="A24" s="21">
        <f>Kontoplan!B22</f>
        <v>3930</v>
      </c>
      <c r="B24" s="21" t="str">
        <f>Kontoplan!C22</f>
        <v>Treningsavgift</v>
      </c>
      <c r="C24" s="22"/>
      <c r="D24" s="22"/>
      <c r="E24" s="31">
        <f t="shared" si="0"/>
        <v>0</v>
      </c>
      <c r="F24" s="22"/>
      <c r="G24" s="22"/>
      <c r="H24" s="22"/>
      <c r="I24" s="22"/>
      <c r="J24" s="22"/>
      <c r="K24" s="22"/>
      <c r="L24" s="22"/>
      <c r="M24" s="22"/>
      <c r="N24" s="22"/>
      <c r="O24" s="22"/>
      <c r="P24" s="22"/>
      <c r="Q24" s="22"/>
      <c r="R24" s="1"/>
      <c r="S24" s="39"/>
      <c r="T24" s="1"/>
      <c r="U24" s="1"/>
      <c r="V24" s="1"/>
      <c r="W24" s="1"/>
      <c r="X24" s="1"/>
      <c r="Y24" s="1"/>
      <c r="Z24" s="1"/>
    </row>
    <row r="25" spans="1:26" ht="15.75" customHeight="1" x14ac:dyDescent="0.2">
      <c r="A25" s="21">
        <f>Kontoplan!B23</f>
        <v>3990</v>
      </c>
      <c r="B25" s="21" t="str">
        <f>Kontoplan!C23</f>
        <v>Kontingent fra BI-studenter</v>
      </c>
      <c r="C25" s="22"/>
      <c r="D25" s="22"/>
      <c r="E25" s="31">
        <f t="shared" si="0"/>
        <v>0</v>
      </c>
      <c r="F25" s="22"/>
      <c r="G25" s="22"/>
      <c r="H25" s="22"/>
      <c r="I25" s="22"/>
      <c r="J25" s="22"/>
      <c r="K25" s="22"/>
      <c r="L25" s="22"/>
      <c r="M25" s="22"/>
      <c r="N25" s="22"/>
      <c r="O25" s="22"/>
      <c r="P25" s="22"/>
      <c r="Q25" s="22"/>
      <c r="R25" s="1"/>
      <c r="S25" s="39"/>
      <c r="T25" s="1"/>
      <c r="U25" s="1"/>
      <c r="V25" s="1"/>
      <c r="W25" s="1"/>
      <c r="X25" s="1"/>
      <c r="Y25" s="1"/>
      <c r="Z25" s="1"/>
    </row>
    <row r="26" spans="1:26" ht="15.75" customHeight="1" x14ac:dyDescent="0.2">
      <c r="A26" s="21">
        <f>Kontoplan!B24</f>
        <v>3991</v>
      </c>
      <c r="B26" s="21" t="str">
        <f>Kontoplan!C24</f>
        <v>Støtte fra BISO</v>
      </c>
      <c r="C26" s="22"/>
      <c r="D26" s="22"/>
      <c r="E26" s="31">
        <f t="shared" si="0"/>
        <v>0</v>
      </c>
      <c r="F26" s="22"/>
      <c r="G26" s="22"/>
      <c r="H26" s="22"/>
      <c r="I26" s="22"/>
      <c r="J26" s="22"/>
      <c r="K26" s="22"/>
      <c r="L26" s="22"/>
      <c r="M26" s="22"/>
      <c r="N26" s="22"/>
      <c r="O26" s="22"/>
      <c r="P26" s="22"/>
      <c r="Q26" s="22"/>
      <c r="R26" s="1"/>
      <c r="S26" s="39"/>
      <c r="T26" s="1"/>
      <c r="U26" s="1"/>
      <c r="V26" s="1"/>
      <c r="W26" s="1"/>
      <c r="X26" s="1"/>
      <c r="Y26" s="1"/>
      <c r="Z26" s="1"/>
    </row>
    <row r="27" spans="1:26" ht="15.75" customHeight="1" x14ac:dyDescent="0.2">
      <c r="A27" s="21">
        <f>Kontoplan!B25</f>
        <v>3992</v>
      </c>
      <c r="B27" s="21" t="str">
        <f>Kontoplan!C25</f>
        <v>Støtte fra BI</v>
      </c>
      <c r="C27" s="22"/>
      <c r="D27" s="22"/>
      <c r="E27" s="31">
        <f t="shared" si="0"/>
        <v>0</v>
      </c>
      <c r="F27" s="22"/>
      <c r="G27" s="22"/>
      <c r="H27" s="22"/>
      <c r="I27" s="22"/>
      <c r="J27" s="22"/>
      <c r="K27" s="22"/>
      <c r="L27" s="22"/>
      <c r="M27" s="22"/>
      <c r="N27" s="22"/>
      <c r="O27" s="22"/>
      <c r="P27" s="22"/>
      <c r="Q27" s="22"/>
      <c r="R27" s="1"/>
      <c r="S27" s="39"/>
      <c r="T27" s="1"/>
      <c r="U27" s="1"/>
      <c r="V27" s="1"/>
      <c r="W27" s="1"/>
      <c r="X27" s="1"/>
      <c r="Y27" s="1"/>
      <c r="Z27" s="1"/>
    </row>
    <row r="28" spans="1:26" ht="15.75" customHeight="1" x14ac:dyDescent="0.2">
      <c r="A28" s="21">
        <f>Kontoplan!B26</f>
        <v>3993</v>
      </c>
      <c r="B28" s="21" t="str">
        <f>Kontoplan!C26</f>
        <v>Støtte fra Velferdstinget</v>
      </c>
      <c r="C28" s="22"/>
      <c r="D28" s="22"/>
      <c r="E28" s="31">
        <f t="shared" si="0"/>
        <v>0</v>
      </c>
      <c r="F28" s="22"/>
      <c r="G28" s="22"/>
      <c r="H28" s="22"/>
      <c r="I28" s="22"/>
      <c r="J28" s="22"/>
      <c r="K28" s="22"/>
      <c r="L28" s="22"/>
      <c r="M28" s="22"/>
      <c r="N28" s="22"/>
      <c r="O28" s="22"/>
      <c r="P28" s="22"/>
      <c r="Q28" s="22"/>
      <c r="R28" s="1"/>
      <c r="S28" s="39"/>
      <c r="T28" s="1"/>
      <c r="U28" s="1"/>
      <c r="V28" s="1"/>
      <c r="W28" s="1"/>
      <c r="X28" s="1"/>
      <c r="Y28" s="1"/>
      <c r="Z28" s="1"/>
    </row>
    <row r="29" spans="1:26" ht="15.75" customHeight="1" x14ac:dyDescent="0.2">
      <c r="A29" s="21">
        <f>Kontoplan!B27</f>
        <v>3994</v>
      </c>
      <c r="B29" s="21" t="str">
        <f>Kontoplan!C27</f>
        <v>Støtte fra NSI</v>
      </c>
      <c r="C29" s="22"/>
      <c r="D29" s="22"/>
      <c r="E29" s="31">
        <f t="shared" si="0"/>
        <v>0</v>
      </c>
      <c r="F29" s="22"/>
      <c r="G29" s="22"/>
      <c r="H29" s="22"/>
      <c r="I29" s="22"/>
      <c r="J29" s="22"/>
      <c r="K29" s="22"/>
      <c r="L29" s="22"/>
      <c r="M29" s="22"/>
      <c r="N29" s="22"/>
      <c r="O29" s="22"/>
      <c r="P29" s="22"/>
      <c r="Q29" s="22"/>
      <c r="R29" s="1"/>
      <c r="S29" s="39"/>
      <c r="T29" s="1"/>
      <c r="U29" s="1"/>
      <c r="V29" s="1"/>
      <c r="W29" s="1"/>
      <c r="X29" s="1"/>
      <c r="Y29" s="1"/>
      <c r="Z29" s="1"/>
    </row>
    <row r="30" spans="1:26" ht="15.75" customHeight="1" x14ac:dyDescent="0.2">
      <c r="A30" s="21">
        <f>Kontoplan!B28</f>
        <v>3995</v>
      </c>
      <c r="B30" s="21" t="str">
        <f>Kontoplan!C28</f>
        <v>Annen støtte</v>
      </c>
      <c r="C30" s="22"/>
      <c r="D30" s="22"/>
      <c r="E30" s="31">
        <f t="shared" si="0"/>
        <v>0</v>
      </c>
      <c r="F30" s="22"/>
      <c r="G30" s="22"/>
      <c r="H30" s="22"/>
      <c r="I30" s="22"/>
      <c r="J30" s="22"/>
      <c r="K30" s="22"/>
      <c r="L30" s="22"/>
      <c r="M30" s="22"/>
      <c r="N30" s="22"/>
      <c r="O30" s="22"/>
      <c r="P30" s="22"/>
      <c r="Q30" s="22"/>
      <c r="R30" s="1"/>
      <c r="S30" s="39"/>
      <c r="T30" s="1"/>
      <c r="U30" s="1"/>
      <c r="V30" s="1"/>
      <c r="W30" s="1"/>
      <c r="X30" s="1"/>
      <c r="Y30" s="1"/>
      <c r="Z30" s="1"/>
    </row>
    <row r="31" spans="1:26" ht="15.75" customHeight="1" x14ac:dyDescent="0.2">
      <c r="A31" s="1"/>
      <c r="B31" s="1"/>
      <c r="C31" s="28"/>
      <c r="D31" s="28"/>
      <c r="E31" s="28"/>
      <c r="F31" s="28"/>
      <c r="G31" s="28"/>
      <c r="H31" s="28"/>
      <c r="I31" s="28"/>
      <c r="J31" s="28"/>
      <c r="K31" s="28"/>
      <c r="L31" s="28"/>
      <c r="M31" s="28"/>
      <c r="N31" s="28"/>
      <c r="O31" s="28"/>
      <c r="P31" s="28"/>
      <c r="Q31" s="28"/>
      <c r="R31" s="1"/>
      <c r="S31" s="1"/>
      <c r="T31" s="1"/>
      <c r="U31" s="1"/>
      <c r="V31" s="1"/>
      <c r="W31" s="1"/>
      <c r="X31" s="1"/>
      <c r="Y31" s="1"/>
      <c r="Z31" s="1"/>
    </row>
    <row r="32" spans="1:26" ht="15.75" customHeight="1" x14ac:dyDescent="0.2">
      <c r="A32" s="63" t="s">
        <v>170</v>
      </c>
      <c r="B32" s="61"/>
      <c r="C32" s="30">
        <f t="shared" ref="C32:Q32" si="1">SUM(C13:C31)</f>
        <v>0</v>
      </c>
      <c r="D32" s="30">
        <f t="shared" si="1"/>
        <v>0</v>
      </c>
      <c r="E32" s="31">
        <f t="shared" si="1"/>
        <v>0</v>
      </c>
      <c r="F32" s="30">
        <f t="shared" si="1"/>
        <v>0</v>
      </c>
      <c r="G32" s="30">
        <f t="shared" si="1"/>
        <v>0</v>
      </c>
      <c r="H32" s="30">
        <f t="shared" si="1"/>
        <v>0</v>
      </c>
      <c r="I32" s="30">
        <f t="shared" si="1"/>
        <v>0</v>
      </c>
      <c r="J32" s="30">
        <f t="shared" si="1"/>
        <v>0</v>
      </c>
      <c r="K32" s="30">
        <f t="shared" si="1"/>
        <v>0</v>
      </c>
      <c r="L32" s="30">
        <f t="shared" si="1"/>
        <v>0</v>
      </c>
      <c r="M32" s="30">
        <f t="shared" si="1"/>
        <v>0</v>
      </c>
      <c r="N32" s="30">
        <f t="shared" si="1"/>
        <v>0</v>
      </c>
      <c r="O32" s="30">
        <f t="shared" si="1"/>
        <v>0</v>
      </c>
      <c r="P32" s="30">
        <f t="shared" si="1"/>
        <v>0</v>
      </c>
      <c r="Q32" s="30">
        <f t="shared" si="1"/>
        <v>0</v>
      </c>
      <c r="R32" s="1"/>
      <c r="S32" s="3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5" t="s">
        <v>171</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9" t="s">
        <v>162</v>
      </c>
      <c r="B38" s="19" t="s">
        <v>163</v>
      </c>
      <c r="C38" s="19" t="s">
        <v>164</v>
      </c>
      <c r="D38" s="19" t="s">
        <v>165</v>
      </c>
      <c r="E38" s="20" t="s">
        <v>166</v>
      </c>
      <c r="F38" s="19" t="s">
        <v>177</v>
      </c>
      <c r="G38" s="19" t="s">
        <v>178</v>
      </c>
      <c r="H38" s="19" t="s">
        <v>179</v>
      </c>
      <c r="I38" s="19" t="s">
        <v>180</v>
      </c>
      <c r="J38" s="19" t="s">
        <v>181</v>
      </c>
      <c r="K38" s="19" t="s">
        <v>182</v>
      </c>
      <c r="L38" s="19" t="s">
        <v>183</v>
      </c>
      <c r="M38" s="19" t="s">
        <v>184</v>
      </c>
      <c r="N38" s="19" t="s">
        <v>185</v>
      </c>
      <c r="O38" s="19" t="s">
        <v>186</v>
      </c>
      <c r="P38" s="19" t="s">
        <v>187</v>
      </c>
      <c r="Q38" s="19" t="s">
        <v>188</v>
      </c>
      <c r="R38" s="38"/>
      <c r="S38" s="19" t="s">
        <v>189</v>
      </c>
      <c r="T38" s="1"/>
      <c r="U38" s="1"/>
      <c r="V38" s="1"/>
      <c r="W38" s="1"/>
      <c r="X38" s="1"/>
      <c r="Y38" s="1"/>
      <c r="Z38" s="1"/>
    </row>
    <row r="39" spans="1:26" ht="15.75" customHeight="1" x14ac:dyDescent="0.2">
      <c r="A39" s="21">
        <f>Kontoplan!B29</f>
        <v>5910</v>
      </c>
      <c r="B39" s="21" t="str">
        <f>Kontoplan!C29</f>
        <v>Lunsjkort</v>
      </c>
      <c r="C39" s="22"/>
      <c r="D39" s="22"/>
      <c r="E39" s="31">
        <f t="shared" ref="E39:E70" si="2">SUM(F39:Q39)</f>
        <v>0</v>
      </c>
      <c r="F39" s="22"/>
      <c r="G39" s="22"/>
      <c r="H39" s="22"/>
      <c r="I39" s="22"/>
      <c r="J39" s="22"/>
      <c r="K39" s="22"/>
      <c r="L39" s="22"/>
      <c r="M39" s="22"/>
      <c r="N39" s="22"/>
      <c r="O39" s="22"/>
      <c r="P39" s="22"/>
      <c r="Q39" s="22"/>
      <c r="R39" s="1"/>
      <c r="S39" s="39"/>
      <c r="T39" s="1"/>
      <c r="U39" s="1"/>
      <c r="V39" s="1"/>
      <c r="W39" s="1"/>
      <c r="X39" s="1"/>
      <c r="Y39" s="1"/>
      <c r="Z39" s="1"/>
    </row>
    <row r="40" spans="1:26" ht="15.75" customHeight="1" x14ac:dyDescent="0.2">
      <c r="A40" s="21">
        <f>Kontoplan!B30</f>
        <v>5995</v>
      </c>
      <c r="B40" s="21" t="str">
        <f>Kontoplan!C30</f>
        <v>Styrekostnader</v>
      </c>
      <c r="C40" s="22"/>
      <c r="D40" s="22"/>
      <c r="E40" s="31">
        <f t="shared" si="2"/>
        <v>0</v>
      </c>
      <c r="F40" s="22"/>
      <c r="G40" s="22"/>
      <c r="H40" s="22"/>
      <c r="I40" s="22"/>
      <c r="J40" s="22"/>
      <c r="K40" s="22"/>
      <c r="L40" s="22"/>
      <c r="M40" s="22"/>
      <c r="N40" s="22"/>
      <c r="O40" s="22"/>
      <c r="P40" s="22"/>
      <c r="Q40" s="22"/>
      <c r="R40" s="1"/>
      <c r="S40" s="39"/>
      <c r="T40" s="1"/>
      <c r="U40" s="1"/>
      <c r="V40" s="1"/>
      <c r="W40" s="1"/>
      <c r="X40" s="1"/>
      <c r="Y40" s="1"/>
      <c r="Z40" s="1"/>
    </row>
    <row r="41" spans="1:26" ht="15.75" customHeight="1" x14ac:dyDescent="0.2">
      <c r="A41" s="21">
        <f>Kontoplan!B31</f>
        <v>6480</v>
      </c>
      <c r="B41" s="21" t="str">
        <f>Kontoplan!C31</f>
        <v>Leiekostnad idrett</v>
      </c>
      <c r="C41" s="22"/>
      <c r="D41" s="22"/>
      <c r="E41" s="31">
        <f t="shared" si="2"/>
        <v>0</v>
      </c>
      <c r="F41" s="22"/>
      <c r="G41" s="22"/>
      <c r="H41" s="22"/>
      <c r="I41" s="22"/>
      <c r="J41" s="22"/>
      <c r="K41" s="22"/>
      <c r="L41" s="22"/>
      <c r="M41" s="22"/>
      <c r="N41" s="22"/>
      <c r="O41" s="22"/>
      <c r="P41" s="22"/>
      <c r="Q41" s="22"/>
      <c r="R41" s="1"/>
      <c r="S41" s="39"/>
      <c r="T41" s="1"/>
      <c r="U41" s="1"/>
      <c r="V41" s="1"/>
      <c r="W41" s="1"/>
      <c r="X41" s="1"/>
      <c r="Y41" s="1"/>
      <c r="Z41" s="1"/>
    </row>
    <row r="42" spans="1:26" ht="15.75" customHeight="1" x14ac:dyDescent="0.2">
      <c r="A42" s="21">
        <f>Kontoplan!B32</f>
        <v>6490</v>
      </c>
      <c r="B42" s="21" t="str">
        <f>Kontoplan!C32</f>
        <v>Leiekostnad annen</v>
      </c>
      <c r="C42" s="22"/>
      <c r="D42" s="22"/>
      <c r="E42" s="31">
        <f t="shared" si="2"/>
        <v>0</v>
      </c>
      <c r="F42" s="22"/>
      <c r="G42" s="22"/>
      <c r="H42" s="22"/>
      <c r="I42" s="22"/>
      <c r="J42" s="22"/>
      <c r="K42" s="22"/>
      <c r="L42" s="22"/>
      <c r="M42" s="22"/>
      <c r="N42" s="22"/>
      <c r="O42" s="22"/>
      <c r="P42" s="22"/>
      <c r="Q42" s="22"/>
      <c r="R42" s="1"/>
      <c r="S42" s="39"/>
      <c r="T42" s="1"/>
      <c r="U42" s="1"/>
      <c r="V42" s="1"/>
      <c r="W42" s="1"/>
      <c r="X42" s="1"/>
      <c r="Y42" s="1"/>
      <c r="Z42" s="1"/>
    </row>
    <row r="43" spans="1:26" ht="15.75" customHeight="1" x14ac:dyDescent="0.2">
      <c r="A43" s="21">
        <f>Kontoplan!B33</f>
        <v>6540</v>
      </c>
      <c r="B43" s="21" t="str">
        <f>Kontoplan!C33</f>
        <v>Idrettsutstyr</v>
      </c>
      <c r="C43" s="22"/>
      <c r="D43" s="22"/>
      <c r="E43" s="31">
        <f t="shared" si="2"/>
        <v>0</v>
      </c>
      <c r="F43" s="22"/>
      <c r="G43" s="22"/>
      <c r="H43" s="22"/>
      <c r="I43" s="22"/>
      <c r="J43" s="22"/>
      <c r="K43" s="22"/>
      <c r="L43" s="22"/>
      <c r="M43" s="22"/>
      <c r="N43" s="22"/>
      <c r="O43" s="22"/>
      <c r="P43" s="22"/>
      <c r="Q43" s="22"/>
      <c r="R43" s="1"/>
      <c r="S43" s="39"/>
      <c r="T43" s="1"/>
      <c r="U43" s="1"/>
      <c r="V43" s="1"/>
      <c r="W43" s="1"/>
      <c r="X43" s="1"/>
      <c r="Y43" s="1"/>
      <c r="Z43" s="1"/>
    </row>
    <row r="44" spans="1:26" ht="15.75" customHeight="1" x14ac:dyDescent="0.2">
      <c r="A44" s="21">
        <f>Kontoplan!B34</f>
        <v>6550</v>
      </c>
      <c r="B44" s="21" t="str">
        <f>Kontoplan!C34</f>
        <v>Driftsmateriale</v>
      </c>
      <c r="C44" s="22"/>
      <c r="D44" s="22"/>
      <c r="E44" s="31">
        <f t="shared" si="2"/>
        <v>0</v>
      </c>
      <c r="F44" s="22"/>
      <c r="G44" s="22"/>
      <c r="H44" s="22"/>
      <c r="I44" s="22"/>
      <c r="J44" s="22"/>
      <c r="K44" s="22"/>
      <c r="L44" s="22"/>
      <c r="M44" s="22"/>
      <c r="N44" s="22"/>
      <c r="O44" s="22"/>
      <c r="P44" s="22"/>
      <c r="Q44" s="22"/>
      <c r="R44" s="1"/>
      <c r="S44" s="39"/>
      <c r="T44" s="1"/>
      <c r="U44" s="1"/>
      <c r="V44" s="1"/>
      <c r="W44" s="1"/>
      <c r="X44" s="1"/>
      <c r="Y44" s="1"/>
      <c r="Z44" s="1"/>
    </row>
    <row r="45" spans="1:26" ht="15.75" customHeight="1" x14ac:dyDescent="0.2">
      <c r="A45" s="21">
        <f>Kontoplan!B35</f>
        <v>6555</v>
      </c>
      <c r="B45" s="21" t="str">
        <f>Kontoplan!C35</f>
        <v>Andre driftskostnader</v>
      </c>
      <c r="C45" s="22"/>
      <c r="D45" s="22"/>
      <c r="E45" s="31">
        <f t="shared" si="2"/>
        <v>0</v>
      </c>
      <c r="F45" s="22"/>
      <c r="G45" s="22"/>
      <c r="H45" s="22"/>
      <c r="I45" s="22"/>
      <c r="J45" s="22"/>
      <c r="K45" s="22"/>
      <c r="L45" s="22"/>
      <c r="M45" s="22"/>
      <c r="N45" s="22"/>
      <c r="O45" s="22"/>
      <c r="P45" s="22"/>
      <c r="Q45" s="22"/>
      <c r="R45" s="1"/>
      <c r="S45" s="39"/>
      <c r="T45" s="1"/>
      <c r="U45" s="1"/>
      <c r="V45" s="1"/>
      <c r="W45" s="1"/>
      <c r="X45" s="1"/>
      <c r="Y45" s="1"/>
      <c r="Z45" s="1"/>
    </row>
    <row r="46" spans="1:26" ht="15.75" customHeight="1" x14ac:dyDescent="0.2">
      <c r="A46" s="21">
        <f>Kontoplan!B36</f>
        <v>6571</v>
      </c>
      <c r="B46" s="21" t="str">
        <f>Kontoplan!C36</f>
        <v>Drakter</v>
      </c>
      <c r="C46" s="22"/>
      <c r="D46" s="22"/>
      <c r="E46" s="31">
        <f t="shared" si="2"/>
        <v>0</v>
      </c>
      <c r="F46" s="22"/>
      <c r="G46" s="22"/>
      <c r="H46" s="22"/>
      <c r="I46" s="22"/>
      <c r="J46" s="22"/>
      <c r="K46" s="22"/>
      <c r="L46" s="22"/>
      <c r="M46" s="22"/>
      <c r="N46" s="22"/>
      <c r="O46" s="22"/>
      <c r="P46" s="22"/>
      <c r="Q46" s="22"/>
      <c r="R46" s="1"/>
      <c r="S46" s="39"/>
      <c r="T46" s="1"/>
      <c r="U46" s="1"/>
      <c r="V46" s="1"/>
      <c r="W46" s="1"/>
      <c r="X46" s="1"/>
      <c r="Y46" s="1"/>
      <c r="Z46" s="1"/>
    </row>
    <row r="47" spans="1:26" ht="15.75" customHeight="1" x14ac:dyDescent="0.2">
      <c r="A47" s="21">
        <f>Kontoplan!B37</f>
        <v>6572</v>
      </c>
      <c r="B47" s="21" t="str">
        <f>Kontoplan!C37</f>
        <v>Annet klær</v>
      </c>
      <c r="C47" s="22"/>
      <c r="D47" s="22"/>
      <c r="E47" s="31">
        <f t="shared" si="2"/>
        <v>0</v>
      </c>
      <c r="F47" s="22"/>
      <c r="G47" s="22"/>
      <c r="H47" s="22"/>
      <c r="I47" s="22"/>
      <c r="J47" s="22"/>
      <c r="K47" s="22"/>
      <c r="L47" s="22"/>
      <c r="M47" s="22"/>
      <c r="N47" s="22"/>
      <c r="O47" s="22"/>
      <c r="P47" s="22"/>
      <c r="Q47" s="22"/>
      <c r="R47" s="1"/>
      <c r="S47" s="39"/>
      <c r="T47" s="1"/>
      <c r="U47" s="1"/>
      <c r="V47" s="1"/>
      <c r="W47" s="1"/>
      <c r="X47" s="1"/>
      <c r="Y47" s="1"/>
      <c r="Z47" s="1"/>
    </row>
    <row r="48" spans="1:26" ht="15.75" customHeight="1" x14ac:dyDescent="0.2">
      <c r="A48" s="21">
        <f>Kontoplan!B38</f>
        <v>6620</v>
      </c>
      <c r="B48" s="21" t="str">
        <f>Kontoplan!C38</f>
        <v>Reparasjon og vedlikehold</v>
      </c>
      <c r="C48" s="22"/>
      <c r="D48" s="22"/>
      <c r="E48" s="31">
        <f t="shared" si="2"/>
        <v>0</v>
      </c>
      <c r="F48" s="22"/>
      <c r="G48" s="22"/>
      <c r="H48" s="22"/>
      <c r="I48" s="22"/>
      <c r="J48" s="22"/>
      <c r="K48" s="22"/>
      <c r="L48" s="22"/>
      <c r="M48" s="22"/>
      <c r="N48" s="22"/>
      <c r="O48" s="22"/>
      <c r="P48" s="22"/>
      <c r="Q48" s="22"/>
      <c r="R48" s="1"/>
      <c r="S48" s="39"/>
      <c r="T48" s="1"/>
      <c r="U48" s="1"/>
      <c r="V48" s="1"/>
      <c r="W48" s="1"/>
      <c r="X48" s="1"/>
      <c r="Y48" s="1"/>
      <c r="Z48" s="1"/>
    </row>
    <row r="49" spans="1:26" ht="15.75" customHeight="1" x14ac:dyDescent="0.2">
      <c r="A49" s="21">
        <f>Kontoplan!B39</f>
        <v>6705</v>
      </c>
      <c r="B49" s="21" t="str">
        <f>Kontoplan!C39</f>
        <v>Regnskapshonorar</v>
      </c>
      <c r="C49" s="22"/>
      <c r="D49" s="22"/>
      <c r="E49" s="31">
        <f t="shared" si="2"/>
        <v>0</v>
      </c>
      <c r="F49" s="22"/>
      <c r="G49" s="22"/>
      <c r="H49" s="22"/>
      <c r="I49" s="22"/>
      <c r="J49" s="22"/>
      <c r="K49" s="22"/>
      <c r="L49" s="22"/>
      <c r="M49" s="22"/>
      <c r="N49" s="22"/>
      <c r="O49" s="22"/>
      <c r="P49" s="22"/>
      <c r="Q49" s="22"/>
      <c r="R49" s="1"/>
      <c r="S49" s="39"/>
      <c r="T49" s="1"/>
      <c r="U49" s="1"/>
      <c r="V49" s="1"/>
      <c r="W49" s="1"/>
      <c r="X49" s="1"/>
      <c r="Y49" s="1"/>
      <c r="Z49" s="1"/>
    </row>
    <row r="50" spans="1:26" ht="15.75" customHeight="1" x14ac:dyDescent="0.2">
      <c r="A50" s="21">
        <f>Kontoplan!B40</f>
        <v>6710</v>
      </c>
      <c r="B50" s="21" t="str">
        <f>Kontoplan!C40</f>
        <v>Dommerhonorar</v>
      </c>
      <c r="C50" s="22"/>
      <c r="D50" s="22"/>
      <c r="E50" s="31">
        <f t="shared" si="2"/>
        <v>0</v>
      </c>
      <c r="F50" s="22"/>
      <c r="G50" s="22"/>
      <c r="H50" s="22"/>
      <c r="I50" s="22"/>
      <c r="J50" s="22"/>
      <c r="K50" s="22"/>
      <c r="L50" s="22"/>
      <c r="M50" s="22"/>
      <c r="N50" s="22"/>
      <c r="O50" s="22"/>
      <c r="P50" s="22"/>
      <c r="Q50" s="22"/>
      <c r="R50" s="1"/>
      <c r="S50" s="39"/>
      <c r="T50" s="1"/>
      <c r="U50" s="1"/>
      <c r="V50" s="1"/>
      <c r="W50" s="1"/>
      <c r="X50" s="1"/>
      <c r="Y50" s="1"/>
      <c r="Z50" s="1"/>
    </row>
    <row r="51" spans="1:26" ht="15.75" customHeight="1" x14ac:dyDescent="0.2">
      <c r="A51" s="21">
        <f>Kontoplan!B41</f>
        <v>6711</v>
      </c>
      <c r="B51" s="21" t="str">
        <f>Kontoplan!C41</f>
        <v>Trenerhonorar</v>
      </c>
      <c r="C51" s="22"/>
      <c r="D51" s="22"/>
      <c r="E51" s="31">
        <f t="shared" si="2"/>
        <v>0</v>
      </c>
      <c r="F51" s="22"/>
      <c r="G51" s="22"/>
      <c r="H51" s="22"/>
      <c r="I51" s="22"/>
      <c r="J51" s="22"/>
      <c r="K51" s="22"/>
      <c r="L51" s="22"/>
      <c r="M51" s="22"/>
      <c r="N51" s="22"/>
      <c r="O51" s="22"/>
      <c r="P51" s="22"/>
      <c r="Q51" s="22"/>
      <c r="R51" s="1"/>
      <c r="S51" s="39"/>
      <c r="T51" s="1"/>
      <c r="U51" s="1"/>
      <c r="V51" s="1"/>
      <c r="W51" s="1"/>
      <c r="X51" s="1"/>
      <c r="Y51" s="1"/>
      <c r="Z51" s="1"/>
    </row>
    <row r="52" spans="1:26" ht="15.75" customHeight="1" x14ac:dyDescent="0.2">
      <c r="A52" s="21">
        <f>Kontoplan!B42</f>
        <v>6800</v>
      </c>
      <c r="B52" s="21" t="str">
        <f>Kontoplan!C42</f>
        <v>Kontorrekvisita</v>
      </c>
      <c r="C52" s="22"/>
      <c r="D52" s="22"/>
      <c r="E52" s="31">
        <f t="shared" si="2"/>
        <v>0</v>
      </c>
      <c r="F52" s="22"/>
      <c r="G52" s="22"/>
      <c r="H52" s="22"/>
      <c r="I52" s="22"/>
      <c r="J52" s="22"/>
      <c r="K52" s="22"/>
      <c r="L52" s="22"/>
      <c r="M52" s="22"/>
      <c r="N52" s="22"/>
      <c r="O52" s="22"/>
      <c r="P52" s="22"/>
      <c r="Q52" s="22"/>
      <c r="R52" s="1"/>
      <c r="S52" s="39"/>
      <c r="T52" s="1"/>
      <c r="U52" s="1"/>
      <c r="V52" s="1"/>
      <c r="W52" s="1"/>
      <c r="X52" s="1"/>
      <c r="Y52" s="1"/>
      <c r="Z52" s="1"/>
    </row>
    <row r="53" spans="1:26" ht="15.75" customHeight="1" x14ac:dyDescent="0.2">
      <c r="A53" s="21">
        <f>Kontoplan!B43</f>
        <v>6810</v>
      </c>
      <c r="B53" s="21" t="str">
        <f>Kontoplan!C43</f>
        <v>Datakostnad</v>
      </c>
      <c r="C53" s="22"/>
      <c r="D53" s="22"/>
      <c r="E53" s="31">
        <f t="shared" si="2"/>
        <v>0</v>
      </c>
      <c r="F53" s="22"/>
      <c r="G53" s="22"/>
      <c r="H53" s="22"/>
      <c r="I53" s="22"/>
      <c r="J53" s="22"/>
      <c r="K53" s="22"/>
      <c r="L53" s="22"/>
      <c r="M53" s="22"/>
      <c r="N53" s="22"/>
      <c r="O53" s="22"/>
      <c r="P53" s="22"/>
      <c r="Q53" s="22"/>
      <c r="R53" s="1"/>
      <c r="S53" s="39"/>
      <c r="T53" s="1"/>
      <c r="U53" s="1"/>
      <c r="V53" s="1"/>
      <c r="W53" s="1"/>
      <c r="X53" s="1"/>
      <c r="Y53" s="1"/>
      <c r="Z53" s="1"/>
    </row>
    <row r="54" spans="1:26" ht="15.75" customHeight="1" x14ac:dyDescent="0.2">
      <c r="A54" s="21">
        <f>Kontoplan!B44</f>
        <v>6860</v>
      </c>
      <c r="B54" s="21" t="str">
        <f>Kontoplan!C44</f>
        <v>Møte, kurs, oppdatering o.l</v>
      </c>
      <c r="C54" s="22"/>
      <c r="D54" s="22"/>
      <c r="E54" s="31">
        <f t="shared" si="2"/>
        <v>0</v>
      </c>
      <c r="F54" s="22"/>
      <c r="G54" s="22"/>
      <c r="H54" s="22"/>
      <c r="I54" s="22"/>
      <c r="J54" s="22"/>
      <c r="K54" s="22"/>
      <c r="L54" s="22"/>
      <c r="M54" s="22"/>
      <c r="N54" s="22"/>
      <c r="O54" s="22"/>
      <c r="P54" s="22"/>
      <c r="Q54" s="22"/>
      <c r="R54" s="1"/>
      <c r="S54" s="39"/>
      <c r="T54" s="1"/>
      <c r="U54" s="1"/>
      <c r="V54" s="1"/>
      <c r="W54" s="1"/>
      <c r="X54" s="1"/>
      <c r="Y54" s="1"/>
      <c r="Z54" s="1"/>
    </row>
    <row r="55" spans="1:26" ht="15.75" customHeight="1" x14ac:dyDescent="0.2">
      <c r="A55" s="21">
        <f>Kontoplan!B45</f>
        <v>6900</v>
      </c>
      <c r="B55" s="21" t="str">
        <f>Kontoplan!C45</f>
        <v>Mobil</v>
      </c>
      <c r="C55" s="22"/>
      <c r="D55" s="22"/>
      <c r="E55" s="31">
        <f t="shared" si="2"/>
        <v>0</v>
      </c>
      <c r="F55" s="22"/>
      <c r="G55" s="22"/>
      <c r="H55" s="22"/>
      <c r="I55" s="22"/>
      <c r="J55" s="22"/>
      <c r="K55" s="22"/>
      <c r="L55" s="22"/>
      <c r="M55" s="22"/>
      <c r="N55" s="22"/>
      <c r="O55" s="22"/>
      <c r="P55" s="22"/>
      <c r="Q55" s="22"/>
      <c r="R55" s="1"/>
      <c r="S55" s="39"/>
      <c r="T55" s="1"/>
      <c r="U55" s="1"/>
      <c r="V55" s="1"/>
      <c r="W55" s="1"/>
      <c r="X55" s="1"/>
      <c r="Y55" s="1"/>
      <c r="Z55" s="1"/>
    </row>
    <row r="56" spans="1:26" ht="15.75" customHeight="1" x14ac:dyDescent="0.2">
      <c r="A56" s="21">
        <f>Kontoplan!B46</f>
        <v>7140</v>
      </c>
      <c r="B56" s="21" t="str">
        <f>Kontoplan!C46</f>
        <v>Reisekostnad idrett</v>
      </c>
      <c r="C56" s="22"/>
      <c r="D56" s="22"/>
      <c r="E56" s="31">
        <f t="shared" si="2"/>
        <v>0</v>
      </c>
      <c r="F56" s="22"/>
      <c r="G56" s="22"/>
      <c r="H56" s="22"/>
      <c r="I56" s="22"/>
      <c r="J56" s="22"/>
      <c r="K56" s="22"/>
      <c r="L56" s="22"/>
      <c r="M56" s="22"/>
      <c r="N56" s="22"/>
      <c r="O56" s="22"/>
      <c r="P56" s="22"/>
      <c r="Q56" s="22"/>
      <c r="R56" s="1"/>
      <c r="S56" s="39"/>
      <c r="T56" s="1"/>
      <c r="U56" s="1"/>
      <c r="V56" s="1"/>
      <c r="W56" s="1"/>
      <c r="X56" s="1"/>
      <c r="Y56" s="1"/>
      <c r="Z56" s="1"/>
    </row>
    <row r="57" spans="1:26" ht="15.75" customHeight="1" x14ac:dyDescent="0.2">
      <c r="A57" s="21">
        <f>Kontoplan!B47</f>
        <v>7141</v>
      </c>
      <c r="B57" s="21" t="str">
        <f>Kontoplan!C47</f>
        <v>Reisekostnad annet</v>
      </c>
      <c r="C57" s="22"/>
      <c r="D57" s="22"/>
      <c r="E57" s="31">
        <f t="shared" si="2"/>
        <v>0</v>
      </c>
      <c r="F57" s="22"/>
      <c r="G57" s="22"/>
      <c r="H57" s="22"/>
      <c r="I57" s="22"/>
      <c r="J57" s="22"/>
      <c r="K57" s="22"/>
      <c r="L57" s="22"/>
      <c r="M57" s="22"/>
      <c r="N57" s="22"/>
      <c r="O57" s="22"/>
      <c r="P57" s="22"/>
      <c r="Q57" s="22"/>
      <c r="R57" s="1"/>
      <c r="S57" s="39"/>
      <c r="T57" s="1"/>
      <c r="U57" s="1"/>
      <c r="V57" s="1"/>
      <c r="W57" s="1"/>
      <c r="X57" s="1"/>
      <c r="Y57" s="1"/>
      <c r="Z57" s="1"/>
    </row>
    <row r="58" spans="1:26" ht="15.75" customHeight="1" x14ac:dyDescent="0.2">
      <c r="A58" s="21">
        <f>Kontoplan!B48</f>
        <v>7310</v>
      </c>
      <c r="B58" s="21" t="str">
        <f>Kontoplan!C48</f>
        <v>Arrangement, idrett</v>
      </c>
      <c r="C58" s="22"/>
      <c r="D58" s="22"/>
      <c r="E58" s="31">
        <f t="shared" si="2"/>
        <v>0</v>
      </c>
      <c r="F58" s="22"/>
      <c r="G58" s="22"/>
      <c r="H58" s="22"/>
      <c r="I58" s="22"/>
      <c r="J58" s="22"/>
      <c r="K58" s="22"/>
      <c r="L58" s="22"/>
      <c r="M58" s="22"/>
      <c r="N58" s="22"/>
      <c r="O58" s="22"/>
      <c r="P58" s="22"/>
      <c r="Q58" s="22"/>
      <c r="R58" s="1"/>
      <c r="S58" s="39"/>
      <c r="T58" s="1"/>
      <c r="U58" s="1"/>
      <c r="V58" s="1"/>
      <c r="W58" s="1"/>
      <c r="X58" s="1"/>
      <c r="Y58" s="1"/>
      <c r="Z58" s="1"/>
    </row>
    <row r="59" spans="1:26" ht="15.75" customHeight="1" x14ac:dyDescent="0.2">
      <c r="A59" s="21">
        <f>Kontoplan!B49</f>
        <v>7315</v>
      </c>
      <c r="B59" s="21" t="str">
        <f>Kontoplan!C49</f>
        <v>Arrangement, ikke idrett</v>
      </c>
      <c r="C59" s="22"/>
      <c r="D59" s="22"/>
      <c r="E59" s="31">
        <f t="shared" si="2"/>
        <v>0</v>
      </c>
      <c r="F59" s="22"/>
      <c r="G59" s="22"/>
      <c r="H59" s="22"/>
      <c r="I59" s="22"/>
      <c r="J59" s="22"/>
      <c r="K59" s="22"/>
      <c r="L59" s="22"/>
      <c r="M59" s="22"/>
      <c r="N59" s="22"/>
      <c r="O59" s="22"/>
      <c r="P59" s="22"/>
      <c r="Q59" s="22"/>
      <c r="R59" s="1"/>
      <c r="S59" s="39"/>
      <c r="T59" s="1"/>
      <c r="U59" s="1"/>
      <c r="V59" s="1"/>
      <c r="W59" s="1"/>
      <c r="X59" s="1"/>
      <c r="Y59" s="1"/>
      <c r="Z59" s="1"/>
    </row>
    <row r="60" spans="1:26" ht="15.75" customHeight="1" x14ac:dyDescent="0.2">
      <c r="A60" s="21">
        <f>Kontoplan!B50</f>
        <v>7320</v>
      </c>
      <c r="B60" s="21" t="str">
        <f>Kontoplan!C50</f>
        <v>Markedsføring</v>
      </c>
      <c r="C60" s="22"/>
      <c r="D60" s="22"/>
      <c r="E60" s="31">
        <f t="shared" si="2"/>
        <v>0</v>
      </c>
      <c r="F60" s="22"/>
      <c r="G60" s="22"/>
      <c r="H60" s="22"/>
      <c r="I60" s="22"/>
      <c r="J60" s="22"/>
      <c r="K60" s="22"/>
      <c r="L60" s="22"/>
      <c r="M60" s="22"/>
      <c r="N60" s="22"/>
      <c r="O60" s="22"/>
      <c r="P60" s="22"/>
      <c r="Q60" s="22"/>
      <c r="R60" s="1"/>
      <c r="S60" s="39"/>
      <c r="T60" s="1"/>
      <c r="U60" s="1"/>
      <c r="V60" s="1"/>
      <c r="W60" s="1"/>
      <c r="X60" s="1"/>
      <c r="Y60" s="1"/>
      <c r="Z60" s="1"/>
    </row>
    <row r="61" spans="1:26" ht="15.75" customHeight="1" x14ac:dyDescent="0.2">
      <c r="A61" s="21">
        <f>Kontoplan!B51</f>
        <v>7350</v>
      </c>
      <c r="B61" s="21" t="str">
        <f>Kontoplan!C51</f>
        <v>Representasjon</v>
      </c>
      <c r="C61" s="22"/>
      <c r="D61" s="22"/>
      <c r="E61" s="31">
        <f t="shared" si="2"/>
        <v>0</v>
      </c>
      <c r="F61" s="22"/>
      <c r="G61" s="22"/>
      <c r="H61" s="22"/>
      <c r="I61" s="22"/>
      <c r="J61" s="22"/>
      <c r="K61" s="22"/>
      <c r="L61" s="22"/>
      <c r="M61" s="22"/>
      <c r="N61" s="22"/>
      <c r="O61" s="22"/>
      <c r="P61" s="22"/>
      <c r="Q61" s="22"/>
      <c r="R61" s="1"/>
      <c r="S61" s="39"/>
      <c r="T61" s="1"/>
      <c r="U61" s="1"/>
      <c r="V61" s="1"/>
      <c r="W61" s="1"/>
      <c r="X61" s="1"/>
      <c r="Y61" s="1"/>
      <c r="Z61" s="1"/>
    </row>
    <row r="62" spans="1:26" ht="15.75" customHeight="1" x14ac:dyDescent="0.2">
      <c r="A62" s="21">
        <f>Kontoplan!B52</f>
        <v>7401</v>
      </c>
      <c r="B62" s="21" t="str">
        <f>Kontoplan!C52</f>
        <v>Bot</v>
      </c>
      <c r="C62" s="22"/>
      <c r="D62" s="22"/>
      <c r="E62" s="31">
        <f t="shared" si="2"/>
        <v>0</v>
      </c>
      <c r="F62" s="22"/>
      <c r="G62" s="22"/>
      <c r="H62" s="22"/>
      <c r="I62" s="22"/>
      <c r="J62" s="22"/>
      <c r="K62" s="22"/>
      <c r="L62" s="22"/>
      <c r="M62" s="22"/>
      <c r="N62" s="22"/>
      <c r="O62" s="22"/>
      <c r="P62" s="22"/>
      <c r="Q62" s="22"/>
      <c r="R62" s="1"/>
      <c r="S62" s="39"/>
      <c r="T62" s="1"/>
      <c r="U62" s="1"/>
      <c r="V62" s="1"/>
      <c r="W62" s="1"/>
      <c r="X62" s="1"/>
      <c r="Y62" s="1"/>
      <c r="Z62" s="1"/>
    </row>
    <row r="63" spans="1:26" ht="15.75" customHeight="1" x14ac:dyDescent="0.2">
      <c r="A63" s="21">
        <f>Kontoplan!B53</f>
        <v>7410</v>
      </c>
      <c r="B63" s="21" t="str">
        <f>Kontoplan!C53</f>
        <v>Kontingent</v>
      </c>
      <c r="C63" s="22"/>
      <c r="D63" s="22"/>
      <c r="E63" s="31">
        <f t="shared" si="2"/>
        <v>0</v>
      </c>
      <c r="F63" s="22"/>
      <c r="G63" s="22"/>
      <c r="H63" s="22"/>
      <c r="I63" s="22"/>
      <c r="J63" s="22"/>
      <c r="K63" s="22"/>
      <c r="L63" s="22"/>
      <c r="M63" s="22"/>
      <c r="N63" s="22"/>
      <c r="O63" s="22"/>
      <c r="P63" s="22"/>
      <c r="Q63" s="22"/>
      <c r="R63" s="1"/>
      <c r="S63" s="39"/>
      <c r="T63" s="1"/>
      <c r="U63" s="1"/>
      <c r="V63" s="1"/>
      <c r="W63" s="1"/>
      <c r="X63" s="1"/>
      <c r="Y63" s="1"/>
      <c r="Z63" s="1"/>
    </row>
    <row r="64" spans="1:26" ht="15.75" customHeight="1" x14ac:dyDescent="0.2">
      <c r="A64" s="21">
        <f>Kontoplan!B54</f>
        <v>7430</v>
      </c>
      <c r="B64" s="21" t="str">
        <f>Kontoplan!C54</f>
        <v>Gave</v>
      </c>
      <c r="C64" s="22"/>
      <c r="D64" s="22"/>
      <c r="E64" s="31">
        <f t="shared" si="2"/>
        <v>0</v>
      </c>
      <c r="F64" s="22"/>
      <c r="G64" s="22"/>
      <c r="H64" s="22"/>
      <c r="I64" s="22"/>
      <c r="J64" s="22"/>
      <c r="K64" s="22"/>
      <c r="L64" s="22"/>
      <c r="M64" s="22"/>
      <c r="N64" s="22"/>
      <c r="O64" s="22"/>
      <c r="P64" s="22"/>
      <c r="Q64" s="22"/>
      <c r="R64" s="1"/>
      <c r="S64" s="39"/>
      <c r="T64" s="1"/>
      <c r="U64" s="1"/>
      <c r="V64" s="1"/>
      <c r="W64" s="1"/>
      <c r="X64" s="1"/>
      <c r="Y64" s="1"/>
      <c r="Z64" s="1"/>
    </row>
    <row r="65" spans="1:26" ht="15.75" customHeight="1" x14ac:dyDescent="0.2">
      <c r="A65" s="21">
        <f>Kontoplan!B55</f>
        <v>7500</v>
      </c>
      <c r="B65" s="21" t="str">
        <f>Kontoplan!C55</f>
        <v>Forsikringspremie</v>
      </c>
      <c r="C65" s="22"/>
      <c r="D65" s="22"/>
      <c r="E65" s="31">
        <f t="shared" si="2"/>
        <v>0</v>
      </c>
      <c r="F65" s="22"/>
      <c r="G65" s="22"/>
      <c r="H65" s="22"/>
      <c r="I65" s="22"/>
      <c r="J65" s="22"/>
      <c r="K65" s="22"/>
      <c r="L65" s="22"/>
      <c r="M65" s="22"/>
      <c r="N65" s="22"/>
      <c r="O65" s="22"/>
      <c r="P65" s="22"/>
      <c r="Q65" s="22"/>
      <c r="R65" s="1"/>
      <c r="S65" s="39"/>
      <c r="T65" s="1"/>
      <c r="U65" s="1"/>
      <c r="V65" s="1"/>
      <c r="W65" s="1"/>
      <c r="X65" s="1"/>
      <c r="Y65" s="1"/>
      <c r="Z65" s="1"/>
    </row>
    <row r="66" spans="1:26" ht="15.75" customHeight="1" x14ac:dyDescent="0.2">
      <c r="A66" s="21">
        <f>Kontoplan!B56</f>
        <v>7770</v>
      </c>
      <c r="B66" s="21" t="str">
        <f>Kontoplan!C56</f>
        <v>Bank og kortgebyr</v>
      </c>
      <c r="C66" s="22"/>
      <c r="D66" s="22"/>
      <c r="E66" s="31">
        <f t="shared" si="2"/>
        <v>0</v>
      </c>
      <c r="F66" s="22"/>
      <c r="G66" s="22"/>
      <c r="H66" s="22"/>
      <c r="I66" s="22"/>
      <c r="J66" s="22"/>
      <c r="K66" s="22"/>
      <c r="L66" s="22"/>
      <c r="M66" s="22"/>
      <c r="N66" s="22"/>
      <c r="O66" s="22"/>
      <c r="P66" s="22"/>
      <c r="Q66" s="22"/>
      <c r="R66" s="1"/>
      <c r="S66" s="39"/>
      <c r="T66" s="1"/>
      <c r="U66" s="1"/>
      <c r="V66" s="1"/>
      <c r="W66" s="1"/>
      <c r="X66" s="1"/>
      <c r="Y66" s="1"/>
      <c r="Z66" s="1"/>
    </row>
    <row r="67" spans="1:26" ht="15.75" customHeight="1" x14ac:dyDescent="0.2">
      <c r="A67" s="21">
        <f>Kontoplan!B57</f>
        <v>7791</v>
      </c>
      <c r="B67" s="21" t="str">
        <f>Kontoplan!C57</f>
        <v>Internstøtte grupper</v>
      </c>
      <c r="C67" s="22"/>
      <c r="D67" s="22"/>
      <c r="E67" s="31">
        <f t="shared" si="2"/>
        <v>0</v>
      </c>
      <c r="F67" s="22"/>
      <c r="G67" s="22"/>
      <c r="H67" s="22"/>
      <c r="I67" s="22"/>
      <c r="J67" s="22"/>
      <c r="K67" s="22"/>
      <c r="L67" s="22"/>
      <c r="M67" s="22"/>
      <c r="N67" s="22"/>
      <c r="O67" s="22"/>
      <c r="P67" s="22"/>
      <c r="Q67" s="22"/>
      <c r="R67" s="1"/>
      <c r="S67" s="39"/>
      <c r="T67" s="1"/>
      <c r="U67" s="1"/>
      <c r="V67" s="1"/>
      <c r="W67" s="1"/>
      <c r="X67" s="1"/>
      <c r="Y67" s="1"/>
      <c r="Z67" s="1"/>
    </row>
    <row r="68" spans="1:26" ht="15.75" customHeight="1" x14ac:dyDescent="0.2">
      <c r="A68" s="21">
        <f>Kontoplan!B58</f>
        <v>8050</v>
      </c>
      <c r="B68" s="21" t="str">
        <f>Kontoplan!C58</f>
        <v>Annen renteinntekt</v>
      </c>
      <c r="C68" s="22"/>
      <c r="D68" s="22"/>
      <c r="E68" s="31">
        <f t="shared" si="2"/>
        <v>0</v>
      </c>
      <c r="F68" s="22"/>
      <c r="G68" s="22"/>
      <c r="H68" s="22"/>
      <c r="I68" s="22"/>
      <c r="J68" s="22"/>
      <c r="K68" s="22"/>
      <c r="L68" s="22"/>
      <c r="M68" s="22"/>
      <c r="N68" s="22"/>
      <c r="O68" s="22"/>
      <c r="P68" s="22"/>
      <c r="Q68" s="22"/>
      <c r="R68" s="1"/>
      <c r="S68" s="39"/>
      <c r="T68" s="1"/>
      <c r="U68" s="1"/>
      <c r="V68" s="1"/>
      <c r="W68" s="1"/>
      <c r="X68" s="1"/>
      <c r="Y68" s="1"/>
      <c r="Z68" s="1"/>
    </row>
    <row r="69" spans="1:26" ht="15.75" customHeight="1" x14ac:dyDescent="0.2">
      <c r="A69" s="21">
        <f>Kontoplan!B59</f>
        <v>8150</v>
      </c>
      <c r="B69" s="21" t="str">
        <f>Kontoplan!C59</f>
        <v>Annen rentekostnad</v>
      </c>
      <c r="C69" s="22"/>
      <c r="D69" s="22"/>
      <c r="E69" s="31">
        <f t="shared" si="2"/>
        <v>0</v>
      </c>
      <c r="F69" s="22"/>
      <c r="G69" s="22"/>
      <c r="H69" s="22"/>
      <c r="I69" s="22"/>
      <c r="J69" s="22"/>
      <c r="K69" s="22"/>
      <c r="L69" s="22"/>
      <c r="M69" s="22"/>
      <c r="N69" s="22"/>
      <c r="O69" s="22"/>
      <c r="P69" s="22"/>
      <c r="Q69" s="22"/>
      <c r="R69" s="1"/>
      <c r="S69" s="39"/>
      <c r="T69" s="1"/>
      <c r="U69" s="1"/>
      <c r="V69" s="1"/>
      <c r="W69" s="1"/>
      <c r="X69" s="1"/>
      <c r="Y69" s="1"/>
      <c r="Z69" s="1"/>
    </row>
    <row r="70" spans="1:26" ht="15.75" customHeight="1" x14ac:dyDescent="0.2">
      <c r="A70" s="21">
        <f>Kontoplan!B60</f>
        <v>8170</v>
      </c>
      <c r="B70" s="21" t="str">
        <f>Kontoplan!C60</f>
        <v>Annen finanskostnad</v>
      </c>
      <c r="C70" s="22"/>
      <c r="D70" s="22"/>
      <c r="E70" s="31">
        <f t="shared" si="2"/>
        <v>0</v>
      </c>
      <c r="F70" s="22"/>
      <c r="G70" s="22"/>
      <c r="H70" s="22"/>
      <c r="I70" s="22"/>
      <c r="J70" s="22"/>
      <c r="K70" s="22"/>
      <c r="L70" s="22"/>
      <c r="M70" s="22"/>
      <c r="N70" s="22"/>
      <c r="O70" s="22"/>
      <c r="P70" s="22"/>
      <c r="Q70" s="22"/>
      <c r="R70" s="1"/>
      <c r="S70" s="39"/>
      <c r="T70" s="1"/>
      <c r="U70" s="1"/>
      <c r="V70" s="1"/>
      <c r="W70" s="1"/>
      <c r="X70" s="1"/>
      <c r="Y70" s="1"/>
      <c r="Z70" s="1"/>
    </row>
    <row r="71" spans="1:26" ht="15.75" customHeight="1" x14ac:dyDescent="0.2">
      <c r="A71" s="1"/>
      <c r="B71" s="1"/>
      <c r="C71" s="28"/>
      <c r="D71" s="28"/>
      <c r="E71" s="28"/>
      <c r="F71" s="28"/>
      <c r="G71" s="28"/>
      <c r="H71" s="28"/>
      <c r="I71" s="28"/>
      <c r="J71" s="28"/>
      <c r="K71" s="28"/>
      <c r="L71" s="28"/>
      <c r="M71" s="28"/>
      <c r="N71" s="28"/>
      <c r="O71" s="28"/>
      <c r="P71" s="28"/>
      <c r="Q71" s="28"/>
      <c r="R71" s="1"/>
      <c r="S71" s="1"/>
      <c r="T71" s="1"/>
      <c r="U71" s="1"/>
      <c r="V71" s="1"/>
      <c r="W71" s="1"/>
      <c r="X71" s="1"/>
      <c r="Y71" s="1"/>
      <c r="Z71" s="1"/>
    </row>
    <row r="72" spans="1:26" ht="15.75" customHeight="1" x14ac:dyDescent="0.2">
      <c r="A72" s="63" t="s">
        <v>172</v>
      </c>
      <c r="B72" s="61"/>
      <c r="C72" s="30">
        <f t="shared" ref="C72:Q72" si="3">SUM(C39:C71)</f>
        <v>0</v>
      </c>
      <c r="D72" s="30">
        <f t="shared" si="3"/>
        <v>0</v>
      </c>
      <c r="E72" s="31">
        <f t="shared" si="3"/>
        <v>0</v>
      </c>
      <c r="F72" s="30">
        <f t="shared" si="3"/>
        <v>0</v>
      </c>
      <c r="G72" s="30">
        <f t="shared" si="3"/>
        <v>0</v>
      </c>
      <c r="H72" s="30">
        <f t="shared" si="3"/>
        <v>0</v>
      </c>
      <c r="I72" s="30">
        <f t="shared" si="3"/>
        <v>0</v>
      </c>
      <c r="J72" s="30">
        <f t="shared" si="3"/>
        <v>0</v>
      </c>
      <c r="K72" s="30">
        <f t="shared" si="3"/>
        <v>0</v>
      </c>
      <c r="L72" s="30">
        <f t="shared" si="3"/>
        <v>0</v>
      </c>
      <c r="M72" s="30">
        <f t="shared" si="3"/>
        <v>0</v>
      </c>
      <c r="N72" s="30">
        <f t="shared" si="3"/>
        <v>0</v>
      </c>
      <c r="O72" s="30">
        <f t="shared" si="3"/>
        <v>0</v>
      </c>
      <c r="P72" s="30">
        <f t="shared" si="3"/>
        <v>0</v>
      </c>
      <c r="Q72" s="30">
        <f t="shared" si="3"/>
        <v>0</v>
      </c>
      <c r="R72" s="1"/>
      <c r="S72" s="3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3" t="s">
        <v>173</v>
      </c>
      <c r="B74" s="61"/>
      <c r="C74" s="30">
        <f t="shared" ref="C74:Q74" si="4">C32+C72</f>
        <v>0</v>
      </c>
      <c r="D74" s="30">
        <f t="shared" si="4"/>
        <v>0</v>
      </c>
      <c r="E74" s="31">
        <f t="shared" si="4"/>
        <v>0</v>
      </c>
      <c r="F74" s="30">
        <f t="shared" si="4"/>
        <v>0</v>
      </c>
      <c r="G74" s="30">
        <f t="shared" si="4"/>
        <v>0</v>
      </c>
      <c r="H74" s="30">
        <f t="shared" si="4"/>
        <v>0</v>
      </c>
      <c r="I74" s="30">
        <f t="shared" si="4"/>
        <v>0</v>
      </c>
      <c r="J74" s="30">
        <f t="shared" si="4"/>
        <v>0</v>
      </c>
      <c r="K74" s="30">
        <f t="shared" si="4"/>
        <v>0</v>
      </c>
      <c r="L74" s="30">
        <f t="shared" si="4"/>
        <v>0</v>
      </c>
      <c r="M74" s="30">
        <f t="shared" si="4"/>
        <v>0</v>
      </c>
      <c r="N74" s="30">
        <f t="shared" si="4"/>
        <v>0</v>
      </c>
      <c r="O74" s="30">
        <f t="shared" si="4"/>
        <v>0</v>
      </c>
      <c r="P74" s="30">
        <f t="shared" si="4"/>
        <v>0</v>
      </c>
      <c r="Q74" s="30">
        <f t="shared" si="4"/>
        <v>0</v>
      </c>
      <c r="R74" s="1"/>
      <c r="S74" s="3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Z1000"/>
  <sheetViews>
    <sheetView workbookViewId="0">
      <pane xSplit="2" ySplit="3" topLeftCell="C4" activePane="bottomRight" state="frozen"/>
      <selection pane="topRight" activeCell="C1" sqref="C1"/>
      <selection pane="bottomLeft" activeCell="A4" sqref="A4"/>
      <selection pane="bottomRight" activeCell="C4" sqref="C4"/>
    </sheetView>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176</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6"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7" t="s">
        <v>126</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8" t="str">
        <f ca="1">MID(CELL("filename",A1),FIND("]",CELL("filename",A1))+1,255)</f>
        <v>Ski og Brett</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5" t="s">
        <v>161</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9" t="s">
        <v>162</v>
      </c>
      <c r="B12" s="19" t="s">
        <v>163</v>
      </c>
      <c r="C12" s="19" t="s">
        <v>164</v>
      </c>
      <c r="D12" s="19" t="s">
        <v>165</v>
      </c>
      <c r="E12" s="20" t="s">
        <v>166</v>
      </c>
      <c r="F12" s="19" t="s">
        <v>177</v>
      </c>
      <c r="G12" s="19" t="s">
        <v>178</v>
      </c>
      <c r="H12" s="19" t="s">
        <v>179</v>
      </c>
      <c r="I12" s="19" t="s">
        <v>180</v>
      </c>
      <c r="J12" s="19" t="s">
        <v>181</v>
      </c>
      <c r="K12" s="19" t="s">
        <v>182</v>
      </c>
      <c r="L12" s="19" t="s">
        <v>183</v>
      </c>
      <c r="M12" s="19" t="s">
        <v>184</v>
      </c>
      <c r="N12" s="19" t="s">
        <v>185</v>
      </c>
      <c r="O12" s="19" t="s">
        <v>186</v>
      </c>
      <c r="P12" s="19" t="s">
        <v>187</v>
      </c>
      <c r="Q12" s="19" t="s">
        <v>188</v>
      </c>
      <c r="R12" s="38"/>
      <c r="S12" s="19" t="s">
        <v>189</v>
      </c>
      <c r="T12" s="1"/>
      <c r="U12" s="1"/>
      <c r="V12" s="1"/>
      <c r="W12" s="1"/>
      <c r="X12" s="1"/>
      <c r="Y12" s="1"/>
      <c r="Z12" s="1"/>
    </row>
    <row r="13" spans="1:26" ht="15.75" customHeight="1" x14ac:dyDescent="0.2">
      <c r="A13" s="21">
        <f>Kontoplan!B11</f>
        <v>3000</v>
      </c>
      <c r="B13" s="21" t="str">
        <f>Kontoplan!C11</f>
        <v>Salgsinntekter, avgiftspliktig</v>
      </c>
      <c r="C13" s="22"/>
      <c r="D13" s="22"/>
      <c r="E13" s="31">
        <f t="shared" ref="E13:E30" si="0">SUM(F13:Q13)</f>
        <v>0</v>
      </c>
      <c r="F13" s="22"/>
      <c r="G13" s="22"/>
      <c r="H13" s="22"/>
      <c r="I13" s="22"/>
      <c r="J13" s="22"/>
      <c r="K13" s="22"/>
      <c r="L13" s="22"/>
      <c r="M13" s="22"/>
      <c r="N13" s="22"/>
      <c r="O13" s="22"/>
      <c r="P13" s="22"/>
      <c r="Q13" s="22"/>
      <c r="R13" s="1"/>
      <c r="S13" s="39"/>
      <c r="T13" s="1"/>
      <c r="U13" s="1"/>
      <c r="V13" s="1"/>
      <c r="W13" s="1"/>
      <c r="X13" s="1"/>
      <c r="Y13" s="1"/>
      <c r="Z13" s="1"/>
    </row>
    <row r="14" spans="1:26" ht="15.75" customHeight="1" x14ac:dyDescent="0.2">
      <c r="A14" s="21">
        <f>Kontoplan!B12</f>
        <v>3009</v>
      </c>
      <c r="B14" s="21" t="str">
        <f>Kontoplan!C12</f>
        <v>Sponsorinntekt</v>
      </c>
      <c r="C14" s="22"/>
      <c r="D14" s="22"/>
      <c r="E14" s="31">
        <f t="shared" si="0"/>
        <v>0</v>
      </c>
      <c r="F14" s="22"/>
      <c r="G14" s="22"/>
      <c r="H14" s="22"/>
      <c r="I14" s="22"/>
      <c r="J14" s="22"/>
      <c r="K14" s="22"/>
      <c r="L14" s="22"/>
      <c r="M14" s="22"/>
      <c r="N14" s="22"/>
      <c r="O14" s="22"/>
      <c r="P14" s="22"/>
      <c r="Q14" s="22"/>
      <c r="R14" s="1"/>
      <c r="S14" s="39"/>
      <c r="T14" s="1"/>
      <c r="U14" s="1"/>
      <c r="V14" s="1"/>
      <c r="W14" s="1"/>
      <c r="X14" s="1"/>
      <c r="Y14" s="1"/>
      <c r="Z14" s="1"/>
    </row>
    <row r="15" spans="1:26" ht="15.75" customHeight="1" x14ac:dyDescent="0.2">
      <c r="A15" s="21">
        <f>Kontoplan!B13</f>
        <v>3100</v>
      </c>
      <c r="B15" s="21" t="str">
        <f>Kontoplan!C13</f>
        <v>Salgsinntekter, avgiftsfri</v>
      </c>
      <c r="C15" s="22"/>
      <c r="D15" s="22"/>
      <c r="E15" s="31">
        <f t="shared" si="0"/>
        <v>0</v>
      </c>
      <c r="F15" s="22">
        <v>0</v>
      </c>
      <c r="G15" s="22"/>
      <c r="H15" s="22">
        <v>0</v>
      </c>
      <c r="I15" s="22">
        <v>0</v>
      </c>
      <c r="J15" s="22">
        <v>0</v>
      </c>
      <c r="K15" s="22">
        <v>0</v>
      </c>
      <c r="L15" s="22">
        <v>0</v>
      </c>
      <c r="M15" s="22">
        <v>0</v>
      </c>
      <c r="N15" s="22">
        <v>0</v>
      </c>
      <c r="O15" s="22">
        <v>0</v>
      </c>
      <c r="P15" s="22"/>
      <c r="Q15" s="22"/>
      <c r="R15" s="1"/>
      <c r="S15" s="39"/>
      <c r="T15" s="1"/>
      <c r="U15" s="1"/>
      <c r="V15" s="1"/>
      <c r="W15" s="1"/>
      <c r="X15" s="1"/>
      <c r="Y15" s="1"/>
      <c r="Z15" s="1"/>
    </row>
    <row r="16" spans="1:26" ht="15.75" customHeight="1" x14ac:dyDescent="0.2">
      <c r="A16" s="21">
        <f>Kontoplan!B14</f>
        <v>3101</v>
      </c>
      <c r="B16" s="21" t="str">
        <f>Kontoplan!C14</f>
        <v>Dugnad</v>
      </c>
      <c r="C16" s="22"/>
      <c r="D16" s="22"/>
      <c r="E16" s="31">
        <f t="shared" si="0"/>
        <v>0</v>
      </c>
      <c r="F16" s="22"/>
      <c r="G16" s="22"/>
      <c r="H16" s="22"/>
      <c r="I16" s="22"/>
      <c r="J16" s="22"/>
      <c r="K16" s="22"/>
      <c r="L16" s="22"/>
      <c r="M16" s="22"/>
      <c r="N16" s="22"/>
      <c r="O16" s="22"/>
      <c r="P16" s="22"/>
      <c r="Q16" s="22"/>
      <c r="R16" s="1"/>
      <c r="S16" s="39"/>
      <c r="T16" s="1"/>
      <c r="U16" s="1"/>
      <c r="V16" s="1"/>
      <c r="W16" s="1"/>
      <c r="X16" s="1"/>
      <c r="Y16" s="1"/>
      <c r="Z16" s="1"/>
    </row>
    <row r="17" spans="1:26" ht="15.75" customHeight="1" x14ac:dyDescent="0.2">
      <c r="A17" s="21">
        <f>Kontoplan!B15</f>
        <v>3410</v>
      </c>
      <c r="B17" s="21" t="str">
        <f>Kontoplan!C15</f>
        <v>Tilskudd fra Oslo Kommune</v>
      </c>
      <c r="C17" s="22"/>
      <c r="D17" s="22"/>
      <c r="E17" s="31">
        <f t="shared" si="0"/>
        <v>0</v>
      </c>
      <c r="F17" s="22"/>
      <c r="G17" s="22"/>
      <c r="H17" s="22"/>
      <c r="I17" s="22"/>
      <c r="J17" s="22"/>
      <c r="K17" s="22"/>
      <c r="L17" s="22"/>
      <c r="M17" s="22"/>
      <c r="N17" s="22"/>
      <c r="O17" s="22"/>
      <c r="P17" s="22"/>
      <c r="Q17" s="22"/>
      <c r="R17" s="1"/>
      <c r="S17" s="39"/>
      <c r="T17" s="1"/>
      <c r="U17" s="1"/>
      <c r="V17" s="1"/>
      <c r="W17" s="1"/>
      <c r="X17" s="1"/>
      <c r="Y17" s="1"/>
      <c r="Z17" s="1"/>
    </row>
    <row r="18" spans="1:26" ht="15.75" customHeight="1" x14ac:dyDescent="0.2">
      <c r="A18" s="21">
        <f>Kontoplan!B16</f>
        <v>3420</v>
      </c>
      <c r="B18" s="21" t="str">
        <f>Kontoplan!C16</f>
        <v>Momskompensasjon</v>
      </c>
      <c r="C18" s="22"/>
      <c r="D18" s="22"/>
      <c r="E18" s="31">
        <f t="shared" si="0"/>
        <v>0</v>
      </c>
      <c r="F18" s="22"/>
      <c r="G18" s="22"/>
      <c r="H18" s="22"/>
      <c r="I18" s="22"/>
      <c r="J18" s="22"/>
      <c r="K18" s="22"/>
      <c r="L18" s="22"/>
      <c r="M18" s="22"/>
      <c r="N18" s="22"/>
      <c r="O18" s="22"/>
      <c r="P18" s="22"/>
      <c r="Q18" s="22"/>
      <c r="R18" s="1"/>
      <c r="S18" s="39"/>
      <c r="T18" s="1"/>
      <c r="U18" s="1"/>
      <c r="V18" s="1"/>
      <c r="W18" s="1"/>
      <c r="X18" s="1"/>
      <c r="Y18" s="1"/>
      <c r="Z18" s="1"/>
    </row>
    <row r="19" spans="1:26" ht="15.75" customHeight="1" x14ac:dyDescent="0.2">
      <c r="A19" s="21">
        <f>Kontoplan!B17</f>
        <v>3430</v>
      </c>
      <c r="B19" s="21" t="str">
        <f>Kontoplan!C17</f>
        <v>Grasrotandelen Norsk Tipping</v>
      </c>
      <c r="C19" s="22"/>
      <c r="D19" s="22"/>
      <c r="E19" s="31">
        <f t="shared" si="0"/>
        <v>0</v>
      </c>
      <c r="F19" s="22"/>
      <c r="G19" s="22"/>
      <c r="H19" s="22"/>
      <c r="I19" s="22"/>
      <c r="J19" s="22"/>
      <c r="K19" s="22"/>
      <c r="L19" s="22"/>
      <c r="M19" s="22"/>
      <c r="N19" s="22"/>
      <c r="O19" s="22"/>
      <c r="P19" s="22"/>
      <c r="Q19" s="22"/>
      <c r="R19" s="1"/>
      <c r="S19" s="39"/>
      <c r="T19" s="1"/>
      <c r="U19" s="1"/>
      <c r="V19" s="1"/>
      <c r="W19" s="1"/>
      <c r="X19" s="1"/>
      <c r="Y19" s="1"/>
      <c r="Z19" s="1"/>
    </row>
    <row r="20" spans="1:26" ht="15.75" customHeight="1" x14ac:dyDescent="0.2">
      <c r="A20" s="21">
        <f>Kontoplan!B18</f>
        <v>3900</v>
      </c>
      <c r="B20" s="21" t="str">
        <f>Kontoplan!C18</f>
        <v>Annen driftsrelatert inntekt</v>
      </c>
      <c r="C20" s="22"/>
      <c r="D20" s="22"/>
      <c r="E20" s="31">
        <f t="shared" si="0"/>
        <v>0</v>
      </c>
      <c r="F20" s="22"/>
      <c r="G20" s="22"/>
      <c r="H20" s="22"/>
      <c r="I20" s="22"/>
      <c r="J20" s="22"/>
      <c r="K20" s="22"/>
      <c r="L20" s="22"/>
      <c r="M20" s="22"/>
      <c r="N20" s="22"/>
      <c r="O20" s="22"/>
      <c r="P20" s="22"/>
      <c r="Q20" s="22"/>
      <c r="R20" s="1"/>
      <c r="S20" s="39"/>
      <c r="T20" s="1"/>
      <c r="U20" s="1"/>
      <c r="V20" s="1"/>
      <c r="W20" s="1"/>
      <c r="X20" s="1"/>
      <c r="Y20" s="1"/>
      <c r="Z20" s="1"/>
    </row>
    <row r="21" spans="1:26" ht="15.75" customHeight="1" x14ac:dyDescent="0.2">
      <c r="A21" s="21">
        <f>Kontoplan!B19</f>
        <v>3901</v>
      </c>
      <c r="B21" s="21" t="str">
        <f>Kontoplan!C19</f>
        <v>Internstøtte BI Athletics</v>
      </c>
      <c r="C21" s="22"/>
      <c r="D21" s="22"/>
      <c r="E21" s="31">
        <f t="shared" si="0"/>
        <v>0</v>
      </c>
      <c r="F21" s="22">
        <v>0</v>
      </c>
      <c r="G21" s="22"/>
      <c r="H21" s="22">
        <v>0</v>
      </c>
      <c r="I21" s="22">
        <v>0</v>
      </c>
      <c r="J21" s="22">
        <v>0</v>
      </c>
      <c r="K21" s="22">
        <v>0</v>
      </c>
      <c r="L21" s="22">
        <v>0</v>
      </c>
      <c r="M21" s="22"/>
      <c r="N21" s="22"/>
      <c r="O21" s="22">
        <v>0</v>
      </c>
      <c r="P21" s="22"/>
      <c r="Q21" s="22"/>
      <c r="R21" s="1"/>
      <c r="S21" s="39"/>
      <c r="T21" s="1"/>
      <c r="U21" s="1"/>
      <c r="V21" s="1"/>
      <c r="W21" s="1"/>
      <c r="X21" s="1"/>
      <c r="Y21" s="1"/>
      <c r="Z21" s="1"/>
    </row>
    <row r="22" spans="1:26" ht="15.75" customHeight="1" x14ac:dyDescent="0.2">
      <c r="A22" s="21">
        <f>Kontoplan!B20</f>
        <v>3920</v>
      </c>
      <c r="B22" s="21" t="str">
        <f>Kontoplan!C20</f>
        <v>Medlemskontingent</v>
      </c>
      <c r="C22" s="22"/>
      <c r="D22" s="22"/>
      <c r="E22" s="31">
        <f t="shared" si="0"/>
        <v>0</v>
      </c>
      <c r="F22" s="22"/>
      <c r="G22" s="22"/>
      <c r="H22" s="22"/>
      <c r="I22" s="22"/>
      <c r="J22" s="22"/>
      <c r="K22" s="22"/>
      <c r="L22" s="22"/>
      <c r="M22" s="22"/>
      <c r="N22" s="22"/>
      <c r="O22" s="22"/>
      <c r="P22" s="22"/>
      <c r="Q22" s="22"/>
      <c r="R22" s="1"/>
      <c r="S22" s="39"/>
      <c r="T22" s="1"/>
      <c r="U22" s="1"/>
      <c r="V22" s="1"/>
      <c r="W22" s="1"/>
      <c r="X22" s="1"/>
      <c r="Y22" s="1"/>
      <c r="Z22" s="1"/>
    </row>
    <row r="23" spans="1:26" ht="15.75" customHeight="1" x14ac:dyDescent="0.2">
      <c r="A23" s="21">
        <f>Kontoplan!B21</f>
        <v>3921</v>
      </c>
      <c r="B23" s="21" t="str">
        <f>Kontoplan!C21</f>
        <v>Gruppeavgift</v>
      </c>
      <c r="C23" s="22"/>
      <c r="D23" s="22"/>
      <c r="E23" s="31">
        <f t="shared" si="0"/>
        <v>0</v>
      </c>
      <c r="F23" s="22"/>
      <c r="G23" s="22">
        <v>0</v>
      </c>
      <c r="H23" s="22">
        <v>0</v>
      </c>
      <c r="I23" s="22">
        <v>0</v>
      </c>
      <c r="J23" s="22">
        <v>0</v>
      </c>
      <c r="K23" s="22">
        <v>0</v>
      </c>
      <c r="L23" s="22">
        <v>0</v>
      </c>
      <c r="M23" s="22">
        <v>0</v>
      </c>
      <c r="N23" s="22">
        <v>0</v>
      </c>
      <c r="O23" s="22"/>
      <c r="P23" s="22">
        <v>0</v>
      </c>
      <c r="Q23" s="22">
        <v>0</v>
      </c>
      <c r="R23" s="1"/>
      <c r="S23" s="39"/>
      <c r="T23" s="1"/>
      <c r="U23" s="1"/>
      <c r="V23" s="1"/>
      <c r="W23" s="1"/>
      <c r="X23" s="1"/>
      <c r="Y23" s="1"/>
      <c r="Z23" s="1"/>
    </row>
    <row r="24" spans="1:26" ht="15.75" customHeight="1" x14ac:dyDescent="0.2">
      <c r="A24" s="21">
        <f>Kontoplan!B22</f>
        <v>3930</v>
      </c>
      <c r="B24" s="21" t="str">
        <f>Kontoplan!C22</f>
        <v>Treningsavgift</v>
      </c>
      <c r="C24" s="22"/>
      <c r="D24" s="22"/>
      <c r="E24" s="31">
        <f t="shared" si="0"/>
        <v>0</v>
      </c>
      <c r="F24" s="22"/>
      <c r="G24" s="22"/>
      <c r="H24" s="22"/>
      <c r="I24" s="22"/>
      <c r="J24" s="22"/>
      <c r="K24" s="22"/>
      <c r="L24" s="22"/>
      <c r="M24" s="22"/>
      <c r="N24" s="22"/>
      <c r="O24" s="22"/>
      <c r="P24" s="22"/>
      <c r="Q24" s="22"/>
      <c r="R24" s="1"/>
      <c r="S24" s="39"/>
      <c r="T24" s="1"/>
      <c r="U24" s="1"/>
      <c r="V24" s="1"/>
      <c r="W24" s="1"/>
      <c r="X24" s="1"/>
      <c r="Y24" s="1"/>
      <c r="Z24" s="1"/>
    </row>
    <row r="25" spans="1:26" ht="15.75" customHeight="1" x14ac:dyDescent="0.2">
      <c r="A25" s="21">
        <f>Kontoplan!B23</f>
        <v>3990</v>
      </c>
      <c r="B25" s="21" t="str">
        <f>Kontoplan!C23</f>
        <v>Kontingent fra BI-studenter</v>
      </c>
      <c r="C25" s="22"/>
      <c r="D25" s="22"/>
      <c r="E25" s="31">
        <f t="shared" si="0"/>
        <v>0</v>
      </c>
      <c r="F25" s="22"/>
      <c r="G25" s="22"/>
      <c r="H25" s="22"/>
      <c r="I25" s="22"/>
      <c r="J25" s="22"/>
      <c r="K25" s="22"/>
      <c r="L25" s="22"/>
      <c r="M25" s="22"/>
      <c r="N25" s="22"/>
      <c r="O25" s="22"/>
      <c r="P25" s="22"/>
      <c r="Q25" s="22"/>
      <c r="R25" s="1"/>
      <c r="S25" s="39"/>
      <c r="T25" s="1"/>
      <c r="U25" s="1"/>
      <c r="V25" s="1"/>
      <c r="W25" s="1"/>
      <c r="X25" s="1"/>
      <c r="Y25" s="1"/>
      <c r="Z25" s="1"/>
    </row>
    <row r="26" spans="1:26" ht="15.75" customHeight="1" x14ac:dyDescent="0.2">
      <c r="A26" s="21">
        <f>Kontoplan!B24</f>
        <v>3991</v>
      </c>
      <c r="B26" s="21" t="str">
        <f>Kontoplan!C24</f>
        <v>Støtte fra BISO</v>
      </c>
      <c r="C26" s="22"/>
      <c r="D26" s="22"/>
      <c r="E26" s="31">
        <f t="shared" si="0"/>
        <v>0</v>
      </c>
      <c r="F26" s="22"/>
      <c r="G26" s="22"/>
      <c r="H26" s="22"/>
      <c r="I26" s="22"/>
      <c r="J26" s="22"/>
      <c r="K26" s="22"/>
      <c r="L26" s="22"/>
      <c r="M26" s="22"/>
      <c r="N26" s="22"/>
      <c r="O26" s="22"/>
      <c r="P26" s="22"/>
      <c r="Q26" s="22"/>
      <c r="R26" s="1"/>
      <c r="S26" s="39"/>
      <c r="T26" s="1"/>
      <c r="U26" s="1"/>
      <c r="V26" s="1"/>
      <c r="W26" s="1"/>
      <c r="X26" s="1"/>
      <c r="Y26" s="1"/>
      <c r="Z26" s="1"/>
    </row>
    <row r="27" spans="1:26" ht="15.75" customHeight="1" x14ac:dyDescent="0.2">
      <c r="A27" s="21">
        <f>Kontoplan!B25</f>
        <v>3992</v>
      </c>
      <c r="B27" s="21" t="str">
        <f>Kontoplan!C25</f>
        <v>Støtte fra BI</v>
      </c>
      <c r="C27" s="22"/>
      <c r="D27" s="22"/>
      <c r="E27" s="31">
        <f t="shared" si="0"/>
        <v>0</v>
      </c>
      <c r="F27" s="22"/>
      <c r="G27" s="22"/>
      <c r="H27" s="22"/>
      <c r="I27" s="22"/>
      <c r="J27" s="22"/>
      <c r="K27" s="22"/>
      <c r="L27" s="22"/>
      <c r="M27" s="22"/>
      <c r="N27" s="22"/>
      <c r="O27" s="22"/>
      <c r="P27" s="22"/>
      <c r="Q27" s="22"/>
      <c r="R27" s="1"/>
      <c r="S27" s="39"/>
      <c r="T27" s="1"/>
      <c r="U27" s="1"/>
      <c r="V27" s="1"/>
      <c r="W27" s="1"/>
      <c r="X27" s="1"/>
      <c r="Y27" s="1"/>
      <c r="Z27" s="1"/>
    </row>
    <row r="28" spans="1:26" ht="15.75" customHeight="1" x14ac:dyDescent="0.2">
      <c r="A28" s="21">
        <f>Kontoplan!B26</f>
        <v>3993</v>
      </c>
      <c r="B28" s="21" t="str">
        <f>Kontoplan!C26</f>
        <v>Støtte fra Velferdstinget</v>
      </c>
      <c r="C28" s="22"/>
      <c r="D28" s="22"/>
      <c r="E28" s="31">
        <f t="shared" si="0"/>
        <v>0</v>
      </c>
      <c r="F28" s="22"/>
      <c r="G28" s="22"/>
      <c r="H28" s="22"/>
      <c r="I28" s="22"/>
      <c r="J28" s="22"/>
      <c r="K28" s="22"/>
      <c r="L28" s="22"/>
      <c r="M28" s="22"/>
      <c r="N28" s="22"/>
      <c r="O28" s="22"/>
      <c r="P28" s="22"/>
      <c r="Q28" s="22"/>
      <c r="R28" s="1"/>
      <c r="S28" s="39"/>
      <c r="T28" s="1"/>
      <c r="U28" s="1"/>
      <c r="V28" s="1"/>
      <c r="W28" s="1"/>
      <c r="X28" s="1"/>
      <c r="Y28" s="1"/>
      <c r="Z28" s="1"/>
    </row>
    <row r="29" spans="1:26" ht="15.75" customHeight="1" x14ac:dyDescent="0.2">
      <c r="A29" s="21">
        <f>Kontoplan!B27</f>
        <v>3994</v>
      </c>
      <c r="B29" s="21" t="str">
        <f>Kontoplan!C27</f>
        <v>Støtte fra NSI</v>
      </c>
      <c r="C29" s="22"/>
      <c r="D29" s="22"/>
      <c r="E29" s="31">
        <f t="shared" si="0"/>
        <v>0</v>
      </c>
      <c r="F29" s="22"/>
      <c r="G29" s="22"/>
      <c r="H29" s="22"/>
      <c r="I29" s="22"/>
      <c r="J29" s="22"/>
      <c r="K29" s="22"/>
      <c r="L29" s="22"/>
      <c r="M29" s="22"/>
      <c r="N29" s="22"/>
      <c r="O29" s="22"/>
      <c r="P29" s="22"/>
      <c r="Q29" s="22"/>
      <c r="R29" s="1"/>
      <c r="S29" s="39"/>
      <c r="T29" s="1"/>
      <c r="U29" s="1"/>
      <c r="V29" s="1"/>
      <c r="W29" s="1"/>
      <c r="X29" s="1"/>
      <c r="Y29" s="1"/>
      <c r="Z29" s="1"/>
    </row>
    <row r="30" spans="1:26" ht="15.75" customHeight="1" x14ac:dyDescent="0.2">
      <c r="A30" s="21">
        <f>Kontoplan!B28</f>
        <v>3995</v>
      </c>
      <c r="B30" s="21" t="str">
        <f>Kontoplan!C28</f>
        <v>Annen støtte</v>
      </c>
      <c r="C30" s="22"/>
      <c r="D30" s="22"/>
      <c r="E30" s="31">
        <f t="shared" si="0"/>
        <v>0</v>
      </c>
      <c r="F30" s="22"/>
      <c r="G30" s="22"/>
      <c r="H30" s="22"/>
      <c r="I30" s="22"/>
      <c r="J30" s="22"/>
      <c r="K30" s="22"/>
      <c r="L30" s="22"/>
      <c r="M30" s="22"/>
      <c r="N30" s="22"/>
      <c r="O30" s="22"/>
      <c r="P30" s="22"/>
      <c r="Q30" s="22"/>
      <c r="R30" s="1"/>
      <c r="S30" s="39"/>
      <c r="T30" s="1"/>
      <c r="U30" s="1"/>
      <c r="V30" s="1"/>
      <c r="W30" s="1"/>
      <c r="X30" s="1"/>
      <c r="Y30" s="1"/>
      <c r="Z30" s="1"/>
    </row>
    <row r="31" spans="1:26" ht="15.75" customHeight="1" x14ac:dyDescent="0.2">
      <c r="A31" s="1"/>
      <c r="B31" s="1"/>
      <c r="C31" s="28"/>
      <c r="D31" s="28"/>
      <c r="E31" s="28"/>
      <c r="F31" s="28"/>
      <c r="G31" s="28"/>
      <c r="H31" s="28"/>
      <c r="I31" s="28"/>
      <c r="J31" s="28"/>
      <c r="K31" s="28"/>
      <c r="L31" s="28"/>
      <c r="M31" s="28"/>
      <c r="N31" s="28"/>
      <c r="O31" s="28"/>
      <c r="P31" s="28"/>
      <c r="Q31" s="28"/>
      <c r="R31" s="1"/>
      <c r="S31" s="1"/>
      <c r="T31" s="1"/>
      <c r="U31" s="1"/>
      <c r="V31" s="1"/>
      <c r="W31" s="1"/>
      <c r="X31" s="1"/>
      <c r="Y31" s="1"/>
      <c r="Z31" s="1"/>
    </row>
    <row r="32" spans="1:26" ht="15.75" customHeight="1" x14ac:dyDescent="0.2">
      <c r="A32" s="63" t="s">
        <v>170</v>
      </c>
      <c r="B32" s="61"/>
      <c r="C32" s="30">
        <f t="shared" ref="C32:Q32" si="1">SUM(C13:C31)</f>
        <v>0</v>
      </c>
      <c r="D32" s="30">
        <f t="shared" si="1"/>
        <v>0</v>
      </c>
      <c r="E32" s="31">
        <f t="shared" si="1"/>
        <v>0</v>
      </c>
      <c r="F32" s="30">
        <f t="shared" si="1"/>
        <v>0</v>
      </c>
      <c r="G32" s="30">
        <f t="shared" si="1"/>
        <v>0</v>
      </c>
      <c r="H32" s="30">
        <f t="shared" si="1"/>
        <v>0</v>
      </c>
      <c r="I32" s="30">
        <f t="shared" si="1"/>
        <v>0</v>
      </c>
      <c r="J32" s="30">
        <f t="shared" si="1"/>
        <v>0</v>
      </c>
      <c r="K32" s="30">
        <f t="shared" si="1"/>
        <v>0</v>
      </c>
      <c r="L32" s="30">
        <f t="shared" si="1"/>
        <v>0</v>
      </c>
      <c r="M32" s="30">
        <f t="shared" si="1"/>
        <v>0</v>
      </c>
      <c r="N32" s="30">
        <f t="shared" si="1"/>
        <v>0</v>
      </c>
      <c r="O32" s="30">
        <f t="shared" si="1"/>
        <v>0</v>
      </c>
      <c r="P32" s="30">
        <f t="shared" si="1"/>
        <v>0</v>
      </c>
      <c r="Q32" s="30">
        <f t="shared" si="1"/>
        <v>0</v>
      </c>
      <c r="R32" s="1"/>
      <c r="S32" s="3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5" t="s">
        <v>171</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9" t="s">
        <v>162</v>
      </c>
      <c r="B38" s="19" t="s">
        <v>163</v>
      </c>
      <c r="C38" s="19" t="s">
        <v>164</v>
      </c>
      <c r="D38" s="19" t="s">
        <v>165</v>
      </c>
      <c r="E38" s="20" t="s">
        <v>166</v>
      </c>
      <c r="F38" s="19" t="s">
        <v>177</v>
      </c>
      <c r="G38" s="19" t="s">
        <v>178</v>
      </c>
      <c r="H38" s="19" t="s">
        <v>179</v>
      </c>
      <c r="I38" s="19" t="s">
        <v>180</v>
      </c>
      <c r="J38" s="19" t="s">
        <v>181</v>
      </c>
      <c r="K38" s="19" t="s">
        <v>182</v>
      </c>
      <c r="L38" s="19" t="s">
        <v>183</v>
      </c>
      <c r="M38" s="19" t="s">
        <v>184</v>
      </c>
      <c r="N38" s="19" t="s">
        <v>185</v>
      </c>
      <c r="O38" s="19" t="s">
        <v>186</v>
      </c>
      <c r="P38" s="19" t="s">
        <v>187</v>
      </c>
      <c r="Q38" s="19" t="s">
        <v>188</v>
      </c>
      <c r="R38" s="38"/>
      <c r="S38" s="19" t="s">
        <v>189</v>
      </c>
      <c r="T38" s="1"/>
      <c r="U38" s="1"/>
      <c r="V38" s="1"/>
      <c r="W38" s="1"/>
      <c r="X38" s="1"/>
      <c r="Y38" s="1"/>
      <c r="Z38" s="1"/>
    </row>
    <row r="39" spans="1:26" ht="15.75" customHeight="1" x14ac:dyDescent="0.2">
      <c r="A39" s="21">
        <f>Kontoplan!B29</f>
        <v>5910</v>
      </c>
      <c r="B39" s="21" t="str">
        <f>Kontoplan!C29</f>
        <v>Lunsjkort</v>
      </c>
      <c r="C39" s="22"/>
      <c r="D39" s="22"/>
      <c r="E39" s="31">
        <f t="shared" ref="E39:E70" si="2">SUM(F39:Q39)</f>
        <v>0</v>
      </c>
      <c r="F39" s="22"/>
      <c r="G39" s="22"/>
      <c r="H39" s="22"/>
      <c r="I39" s="22"/>
      <c r="J39" s="22"/>
      <c r="K39" s="22"/>
      <c r="L39" s="22"/>
      <c r="M39" s="22"/>
      <c r="N39" s="22"/>
      <c r="O39" s="22"/>
      <c r="P39" s="22"/>
      <c r="Q39" s="22"/>
      <c r="R39" s="1"/>
      <c r="S39" s="39"/>
      <c r="T39" s="1"/>
      <c r="U39" s="1"/>
      <c r="V39" s="1"/>
      <c r="W39" s="1"/>
      <c r="X39" s="1"/>
      <c r="Y39" s="1"/>
      <c r="Z39" s="1"/>
    </row>
    <row r="40" spans="1:26" ht="15.75" customHeight="1" x14ac:dyDescent="0.2">
      <c r="A40" s="21">
        <f>Kontoplan!B30</f>
        <v>5995</v>
      </c>
      <c r="B40" s="21" t="str">
        <f>Kontoplan!C30</f>
        <v>Styrekostnader</v>
      </c>
      <c r="C40" s="22"/>
      <c r="D40" s="22"/>
      <c r="E40" s="31">
        <f t="shared" si="2"/>
        <v>0</v>
      </c>
      <c r="F40" s="22">
        <v>0</v>
      </c>
      <c r="G40" s="22">
        <v>0</v>
      </c>
      <c r="H40" s="22">
        <v>0</v>
      </c>
      <c r="I40" s="22">
        <v>0</v>
      </c>
      <c r="J40" s="22">
        <v>0</v>
      </c>
      <c r="K40" s="22">
        <v>0</v>
      </c>
      <c r="L40" s="22">
        <v>0</v>
      </c>
      <c r="M40" s="22"/>
      <c r="N40" s="22">
        <v>0</v>
      </c>
      <c r="O40" s="22">
        <v>0</v>
      </c>
      <c r="P40" s="22">
        <v>0</v>
      </c>
      <c r="Q40" s="22">
        <v>0</v>
      </c>
      <c r="R40" s="1"/>
      <c r="S40" s="39"/>
      <c r="T40" s="1"/>
      <c r="U40" s="1"/>
      <c r="V40" s="1"/>
      <c r="W40" s="1"/>
      <c r="X40" s="1"/>
      <c r="Y40" s="1"/>
      <c r="Z40" s="1"/>
    </row>
    <row r="41" spans="1:26" ht="15.75" customHeight="1" x14ac:dyDescent="0.2">
      <c r="A41" s="21">
        <f>Kontoplan!B31</f>
        <v>6480</v>
      </c>
      <c r="B41" s="21" t="str">
        <f>Kontoplan!C31</f>
        <v>Leiekostnad idrett</v>
      </c>
      <c r="C41" s="22"/>
      <c r="D41" s="22"/>
      <c r="E41" s="31">
        <f t="shared" si="2"/>
        <v>0</v>
      </c>
      <c r="F41" s="22"/>
      <c r="G41" s="22"/>
      <c r="H41" s="22"/>
      <c r="I41" s="22"/>
      <c r="J41" s="22"/>
      <c r="K41" s="22"/>
      <c r="L41" s="22"/>
      <c r="M41" s="22"/>
      <c r="N41" s="22"/>
      <c r="O41" s="22"/>
      <c r="P41" s="22"/>
      <c r="Q41" s="22"/>
      <c r="R41" s="1"/>
      <c r="S41" s="39"/>
      <c r="T41" s="1"/>
      <c r="U41" s="1"/>
      <c r="V41" s="1"/>
      <c r="W41" s="1"/>
      <c r="X41" s="1"/>
      <c r="Y41" s="1"/>
      <c r="Z41" s="1"/>
    </row>
    <row r="42" spans="1:26" ht="15.75" customHeight="1" x14ac:dyDescent="0.2">
      <c r="A42" s="21">
        <f>Kontoplan!B32</f>
        <v>6490</v>
      </c>
      <c r="B42" s="21" t="str">
        <f>Kontoplan!C32</f>
        <v>Leiekostnad annen</v>
      </c>
      <c r="C42" s="22"/>
      <c r="D42" s="22"/>
      <c r="E42" s="31">
        <f t="shared" si="2"/>
        <v>0</v>
      </c>
      <c r="F42" s="22"/>
      <c r="G42" s="22"/>
      <c r="H42" s="22"/>
      <c r="I42" s="22"/>
      <c r="J42" s="22"/>
      <c r="K42" s="22"/>
      <c r="L42" s="22"/>
      <c r="M42" s="22"/>
      <c r="N42" s="22"/>
      <c r="O42" s="22"/>
      <c r="P42" s="22"/>
      <c r="Q42" s="22"/>
      <c r="R42" s="1"/>
      <c r="S42" s="39"/>
      <c r="T42" s="1"/>
      <c r="U42" s="1"/>
      <c r="V42" s="1"/>
      <c r="W42" s="1"/>
      <c r="X42" s="1"/>
      <c r="Y42" s="1"/>
      <c r="Z42" s="1"/>
    </row>
    <row r="43" spans="1:26" ht="15.75" customHeight="1" x14ac:dyDescent="0.2">
      <c r="A43" s="21">
        <f>Kontoplan!B33</f>
        <v>6540</v>
      </c>
      <c r="B43" s="21" t="str">
        <f>Kontoplan!C33</f>
        <v>Idrettsutstyr</v>
      </c>
      <c r="C43" s="22"/>
      <c r="D43" s="22"/>
      <c r="E43" s="31">
        <f t="shared" si="2"/>
        <v>0</v>
      </c>
      <c r="F43" s="22"/>
      <c r="G43" s="22"/>
      <c r="H43" s="22"/>
      <c r="I43" s="22"/>
      <c r="J43" s="22"/>
      <c r="K43" s="22"/>
      <c r="L43" s="22"/>
      <c r="M43" s="22"/>
      <c r="N43" s="22"/>
      <c r="O43" s="22"/>
      <c r="P43" s="22"/>
      <c r="Q43" s="22"/>
      <c r="R43" s="1"/>
      <c r="S43" s="39"/>
      <c r="T43" s="1"/>
      <c r="U43" s="1"/>
      <c r="V43" s="1"/>
      <c r="W43" s="1"/>
      <c r="X43" s="1"/>
      <c r="Y43" s="1"/>
      <c r="Z43" s="1"/>
    </row>
    <row r="44" spans="1:26" ht="15.75" customHeight="1" x14ac:dyDescent="0.2">
      <c r="A44" s="21">
        <f>Kontoplan!B34</f>
        <v>6550</v>
      </c>
      <c r="B44" s="21" t="str">
        <f>Kontoplan!C34</f>
        <v>Driftsmateriale</v>
      </c>
      <c r="C44" s="22"/>
      <c r="D44" s="22"/>
      <c r="E44" s="31">
        <f t="shared" si="2"/>
        <v>0</v>
      </c>
      <c r="F44" s="22"/>
      <c r="G44" s="22"/>
      <c r="H44" s="22"/>
      <c r="I44" s="22"/>
      <c r="J44" s="22"/>
      <c r="K44" s="22"/>
      <c r="L44" s="22"/>
      <c r="M44" s="22"/>
      <c r="N44" s="22"/>
      <c r="O44" s="22"/>
      <c r="P44" s="22"/>
      <c r="Q44" s="22"/>
      <c r="R44" s="1"/>
      <c r="S44" s="39"/>
      <c r="T44" s="1"/>
      <c r="U44" s="1"/>
      <c r="V44" s="1"/>
      <c r="W44" s="1"/>
      <c r="X44" s="1"/>
      <c r="Y44" s="1"/>
      <c r="Z44" s="1"/>
    </row>
    <row r="45" spans="1:26" ht="15.75" customHeight="1" x14ac:dyDescent="0.2">
      <c r="A45" s="21">
        <f>Kontoplan!B35</f>
        <v>6555</v>
      </c>
      <c r="B45" s="21" t="str">
        <f>Kontoplan!C35</f>
        <v>Andre driftskostnader</v>
      </c>
      <c r="C45" s="22"/>
      <c r="D45" s="22"/>
      <c r="E45" s="31">
        <f t="shared" si="2"/>
        <v>0</v>
      </c>
      <c r="F45" s="22"/>
      <c r="G45" s="22"/>
      <c r="H45" s="22"/>
      <c r="I45" s="22"/>
      <c r="J45" s="22"/>
      <c r="K45" s="22"/>
      <c r="L45" s="22"/>
      <c r="M45" s="22"/>
      <c r="N45" s="22"/>
      <c r="O45" s="22"/>
      <c r="P45" s="22"/>
      <c r="Q45" s="22"/>
      <c r="R45" s="1"/>
      <c r="S45" s="39"/>
      <c r="T45" s="1"/>
      <c r="U45" s="1"/>
      <c r="V45" s="1"/>
      <c r="W45" s="1"/>
      <c r="X45" s="1"/>
      <c r="Y45" s="1"/>
      <c r="Z45" s="1"/>
    </row>
    <row r="46" spans="1:26" ht="15.75" customHeight="1" x14ac:dyDescent="0.2">
      <c r="A46" s="21">
        <f>Kontoplan!B36</f>
        <v>6571</v>
      </c>
      <c r="B46" s="21" t="str">
        <f>Kontoplan!C36</f>
        <v>Drakter</v>
      </c>
      <c r="C46" s="22"/>
      <c r="D46" s="22"/>
      <c r="E46" s="31">
        <f t="shared" si="2"/>
        <v>0</v>
      </c>
      <c r="F46" s="22"/>
      <c r="G46" s="22"/>
      <c r="H46" s="22"/>
      <c r="I46" s="22"/>
      <c r="J46" s="22"/>
      <c r="K46" s="22"/>
      <c r="L46" s="22"/>
      <c r="M46" s="22"/>
      <c r="N46" s="22"/>
      <c r="O46" s="22"/>
      <c r="P46" s="22"/>
      <c r="Q46" s="22"/>
      <c r="R46" s="1"/>
      <c r="S46" s="39"/>
      <c r="T46" s="1"/>
      <c r="U46" s="1"/>
      <c r="V46" s="1"/>
      <c r="W46" s="1"/>
      <c r="X46" s="1"/>
      <c r="Y46" s="1"/>
      <c r="Z46" s="1"/>
    </row>
    <row r="47" spans="1:26" ht="15.75" customHeight="1" x14ac:dyDescent="0.2">
      <c r="A47" s="21">
        <f>Kontoplan!B37</f>
        <v>6572</v>
      </c>
      <c r="B47" s="21" t="str">
        <f>Kontoplan!C37</f>
        <v>Annet klær</v>
      </c>
      <c r="C47" s="22"/>
      <c r="D47" s="22"/>
      <c r="E47" s="31">
        <f t="shared" si="2"/>
        <v>0</v>
      </c>
      <c r="F47" s="22"/>
      <c r="G47" s="22"/>
      <c r="H47" s="22"/>
      <c r="I47" s="22"/>
      <c r="J47" s="22"/>
      <c r="K47" s="22"/>
      <c r="L47" s="22"/>
      <c r="M47" s="22"/>
      <c r="N47" s="22"/>
      <c r="O47" s="22"/>
      <c r="P47" s="22"/>
      <c r="Q47" s="22"/>
      <c r="R47" s="1"/>
      <c r="S47" s="39"/>
      <c r="T47" s="1"/>
      <c r="U47" s="1"/>
      <c r="V47" s="1"/>
      <c r="W47" s="1"/>
      <c r="X47" s="1"/>
      <c r="Y47" s="1"/>
      <c r="Z47" s="1"/>
    </row>
    <row r="48" spans="1:26" ht="15.75" customHeight="1" x14ac:dyDescent="0.2">
      <c r="A48" s="21">
        <f>Kontoplan!B38</f>
        <v>6620</v>
      </c>
      <c r="B48" s="21" t="str">
        <f>Kontoplan!C38</f>
        <v>Reparasjon og vedlikehold</v>
      </c>
      <c r="C48" s="22"/>
      <c r="D48" s="22"/>
      <c r="E48" s="31">
        <f t="shared" si="2"/>
        <v>0</v>
      </c>
      <c r="F48" s="22"/>
      <c r="G48" s="22"/>
      <c r="H48" s="22"/>
      <c r="I48" s="22"/>
      <c r="J48" s="22"/>
      <c r="K48" s="22"/>
      <c r="L48" s="22"/>
      <c r="M48" s="22"/>
      <c r="N48" s="22"/>
      <c r="O48" s="22"/>
      <c r="P48" s="22"/>
      <c r="Q48" s="22"/>
      <c r="R48" s="1"/>
      <c r="S48" s="39"/>
      <c r="T48" s="1"/>
      <c r="U48" s="1"/>
      <c r="V48" s="1"/>
      <c r="W48" s="1"/>
      <c r="X48" s="1"/>
      <c r="Y48" s="1"/>
      <c r="Z48" s="1"/>
    </row>
    <row r="49" spans="1:26" ht="15.75" customHeight="1" x14ac:dyDescent="0.2">
      <c r="A49" s="21">
        <f>Kontoplan!B39</f>
        <v>6705</v>
      </c>
      <c r="B49" s="21" t="str">
        <f>Kontoplan!C39</f>
        <v>Regnskapshonorar</v>
      </c>
      <c r="C49" s="22"/>
      <c r="D49" s="22"/>
      <c r="E49" s="31">
        <f t="shared" si="2"/>
        <v>0</v>
      </c>
      <c r="F49" s="22"/>
      <c r="G49" s="22"/>
      <c r="H49" s="22"/>
      <c r="I49" s="22"/>
      <c r="J49" s="22"/>
      <c r="K49" s="22"/>
      <c r="L49" s="22"/>
      <c r="M49" s="22"/>
      <c r="N49" s="22"/>
      <c r="O49" s="22"/>
      <c r="P49" s="22"/>
      <c r="Q49" s="22"/>
      <c r="R49" s="1"/>
      <c r="S49" s="39"/>
      <c r="T49" s="1"/>
      <c r="U49" s="1"/>
      <c r="V49" s="1"/>
      <c r="W49" s="1"/>
      <c r="X49" s="1"/>
      <c r="Y49" s="1"/>
      <c r="Z49" s="1"/>
    </row>
    <row r="50" spans="1:26" ht="15.75" customHeight="1" x14ac:dyDescent="0.2">
      <c r="A50" s="21">
        <f>Kontoplan!B40</f>
        <v>6710</v>
      </c>
      <c r="B50" s="21" t="str">
        <f>Kontoplan!C40</f>
        <v>Dommerhonorar</v>
      </c>
      <c r="C50" s="22"/>
      <c r="D50" s="22"/>
      <c r="E50" s="31">
        <f t="shared" si="2"/>
        <v>0</v>
      </c>
      <c r="F50" s="22"/>
      <c r="G50" s="22"/>
      <c r="H50" s="22"/>
      <c r="I50" s="22"/>
      <c r="J50" s="22"/>
      <c r="K50" s="22"/>
      <c r="L50" s="22"/>
      <c r="M50" s="22"/>
      <c r="N50" s="22"/>
      <c r="O50" s="22"/>
      <c r="P50" s="22"/>
      <c r="Q50" s="22"/>
      <c r="R50" s="1"/>
      <c r="S50" s="39"/>
      <c r="T50" s="1"/>
      <c r="U50" s="1"/>
      <c r="V50" s="1"/>
      <c r="W50" s="1"/>
      <c r="X50" s="1"/>
      <c r="Y50" s="1"/>
      <c r="Z50" s="1"/>
    </row>
    <row r="51" spans="1:26" ht="15.75" customHeight="1" x14ac:dyDescent="0.2">
      <c r="A51" s="21">
        <f>Kontoplan!B41</f>
        <v>6711</v>
      </c>
      <c r="B51" s="21" t="str">
        <f>Kontoplan!C41</f>
        <v>Trenerhonorar</v>
      </c>
      <c r="C51" s="22"/>
      <c r="D51" s="22"/>
      <c r="E51" s="31">
        <f t="shared" si="2"/>
        <v>0</v>
      </c>
      <c r="F51" s="22"/>
      <c r="G51" s="22"/>
      <c r="H51" s="22"/>
      <c r="I51" s="22"/>
      <c r="J51" s="22"/>
      <c r="K51" s="22"/>
      <c r="L51" s="22"/>
      <c r="M51" s="22"/>
      <c r="N51" s="22"/>
      <c r="O51" s="22"/>
      <c r="P51" s="22"/>
      <c r="Q51" s="22"/>
      <c r="R51" s="1"/>
      <c r="S51" s="39"/>
      <c r="T51" s="1"/>
      <c r="U51" s="1"/>
      <c r="V51" s="1"/>
      <c r="W51" s="1"/>
      <c r="X51" s="1"/>
      <c r="Y51" s="1"/>
      <c r="Z51" s="1"/>
    </row>
    <row r="52" spans="1:26" ht="15.75" customHeight="1" x14ac:dyDescent="0.2">
      <c r="A52" s="21">
        <f>Kontoplan!B42</f>
        <v>6800</v>
      </c>
      <c r="B52" s="21" t="str">
        <f>Kontoplan!C42</f>
        <v>Kontorrekvisita</v>
      </c>
      <c r="C52" s="22"/>
      <c r="D52" s="22"/>
      <c r="E52" s="31">
        <f t="shared" si="2"/>
        <v>0</v>
      </c>
      <c r="F52" s="22"/>
      <c r="G52" s="22"/>
      <c r="H52" s="22"/>
      <c r="I52" s="22"/>
      <c r="J52" s="22"/>
      <c r="K52" s="22"/>
      <c r="L52" s="22"/>
      <c r="M52" s="22"/>
      <c r="N52" s="22"/>
      <c r="O52" s="22"/>
      <c r="P52" s="22"/>
      <c r="Q52" s="22"/>
      <c r="R52" s="1"/>
      <c r="S52" s="39"/>
      <c r="T52" s="1"/>
      <c r="U52" s="1"/>
      <c r="V52" s="1"/>
      <c r="W52" s="1"/>
      <c r="X52" s="1"/>
      <c r="Y52" s="1"/>
      <c r="Z52" s="1"/>
    </row>
    <row r="53" spans="1:26" ht="15.75" customHeight="1" x14ac:dyDescent="0.2">
      <c r="A53" s="21">
        <f>Kontoplan!B43</f>
        <v>6810</v>
      </c>
      <c r="B53" s="21" t="str">
        <f>Kontoplan!C43</f>
        <v>Datakostnad</v>
      </c>
      <c r="C53" s="22"/>
      <c r="D53" s="22"/>
      <c r="E53" s="31">
        <f t="shared" si="2"/>
        <v>0</v>
      </c>
      <c r="F53" s="22"/>
      <c r="G53" s="22"/>
      <c r="H53" s="22"/>
      <c r="I53" s="22"/>
      <c r="J53" s="22"/>
      <c r="K53" s="22"/>
      <c r="L53" s="22"/>
      <c r="M53" s="22"/>
      <c r="N53" s="22"/>
      <c r="O53" s="22"/>
      <c r="P53" s="22"/>
      <c r="Q53" s="22"/>
      <c r="R53" s="1"/>
      <c r="S53" s="39"/>
      <c r="T53" s="1"/>
      <c r="U53" s="1"/>
      <c r="V53" s="1"/>
      <c r="W53" s="1"/>
      <c r="X53" s="1"/>
      <c r="Y53" s="1"/>
      <c r="Z53" s="1"/>
    </row>
    <row r="54" spans="1:26" ht="15.75" customHeight="1" x14ac:dyDescent="0.2">
      <c r="A54" s="21">
        <f>Kontoplan!B44</f>
        <v>6860</v>
      </c>
      <c r="B54" s="21" t="str">
        <f>Kontoplan!C44</f>
        <v>Møte, kurs, oppdatering o.l</v>
      </c>
      <c r="C54" s="22"/>
      <c r="D54" s="22"/>
      <c r="E54" s="31">
        <f t="shared" si="2"/>
        <v>0</v>
      </c>
      <c r="F54" s="22"/>
      <c r="G54" s="22"/>
      <c r="H54" s="22"/>
      <c r="I54" s="22"/>
      <c r="J54" s="22"/>
      <c r="K54" s="22"/>
      <c r="L54" s="22"/>
      <c r="M54" s="22"/>
      <c r="N54" s="22"/>
      <c r="O54" s="22"/>
      <c r="P54" s="22"/>
      <c r="Q54" s="22"/>
      <c r="R54" s="1"/>
      <c r="S54" s="39"/>
      <c r="T54" s="1"/>
      <c r="U54" s="1"/>
      <c r="V54" s="1"/>
      <c r="W54" s="1"/>
      <c r="X54" s="1"/>
      <c r="Y54" s="1"/>
      <c r="Z54" s="1"/>
    </row>
    <row r="55" spans="1:26" ht="15.75" customHeight="1" x14ac:dyDescent="0.2">
      <c r="A55" s="21">
        <f>Kontoplan!B45</f>
        <v>6900</v>
      </c>
      <c r="B55" s="21" t="str">
        <f>Kontoplan!C45</f>
        <v>Mobil</v>
      </c>
      <c r="C55" s="22"/>
      <c r="D55" s="22"/>
      <c r="E55" s="31">
        <f t="shared" si="2"/>
        <v>0</v>
      </c>
      <c r="F55" s="22"/>
      <c r="G55" s="22"/>
      <c r="H55" s="22"/>
      <c r="I55" s="22"/>
      <c r="J55" s="22"/>
      <c r="K55" s="22"/>
      <c r="L55" s="22"/>
      <c r="M55" s="22"/>
      <c r="N55" s="22"/>
      <c r="O55" s="22"/>
      <c r="P55" s="22"/>
      <c r="Q55" s="22"/>
      <c r="R55" s="1"/>
      <c r="S55" s="39"/>
      <c r="T55" s="1"/>
      <c r="U55" s="1"/>
      <c r="V55" s="1"/>
      <c r="W55" s="1"/>
      <c r="X55" s="1"/>
      <c r="Y55" s="1"/>
      <c r="Z55" s="1"/>
    </row>
    <row r="56" spans="1:26" ht="15.75" customHeight="1" x14ac:dyDescent="0.2">
      <c r="A56" s="21">
        <f>Kontoplan!B46</f>
        <v>7140</v>
      </c>
      <c r="B56" s="21" t="str">
        <f>Kontoplan!C46</f>
        <v>Reisekostnad idrett</v>
      </c>
      <c r="C56" s="22"/>
      <c r="D56" s="22"/>
      <c r="E56" s="31">
        <f t="shared" si="2"/>
        <v>0</v>
      </c>
      <c r="F56" s="22"/>
      <c r="G56" s="22"/>
      <c r="H56" s="22"/>
      <c r="I56" s="22"/>
      <c r="J56" s="22"/>
      <c r="K56" s="22"/>
      <c r="L56" s="22"/>
      <c r="M56" s="22"/>
      <c r="N56" s="22"/>
      <c r="O56" s="22"/>
      <c r="P56" s="22"/>
      <c r="Q56" s="22"/>
      <c r="R56" s="1"/>
      <c r="S56" s="39"/>
      <c r="T56" s="1"/>
      <c r="U56" s="1"/>
      <c r="V56" s="1"/>
      <c r="W56" s="1"/>
      <c r="X56" s="1"/>
      <c r="Y56" s="1"/>
      <c r="Z56" s="1"/>
    </row>
    <row r="57" spans="1:26" ht="15.75" customHeight="1" x14ac:dyDescent="0.2">
      <c r="A57" s="21">
        <f>Kontoplan!B47</f>
        <v>7141</v>
      </c>
      <c r="B57" s="21" t="str">
        <f>Kontoplan!C47</f>
        <v>Reisekostnad annet</v>
      </c>
      <c r="C57" s="22"/>
      <c r="D57" s="22"/>
      <c r="E57" s="31">
        <f t="shared" si="2"/>
        <v>0</v>
      </c>
      <c r="F57" s="22"/>
      <c r="G57" s="22"/>
      <c r="H57" s="22"/>
      <c r="I57" s="22"/>
      <c r="J57" s="22"/>
      <c r="K57" s="22"/>
      <c r="L57" s="22"/>
      <c r="M57" s="22"/>
      <c r="N57" s="22"/>
      <c r="O57" s="22"/>
      <c r="P57" s="22"/>
      <c r="Q57" s="22"/>
      <c r="R57" s="1"/>
      <c r="S57" s="39"/>
      <c r="T57" s="1"/>
      <c r="U57" s="1"/>
      <c r="V57" s="1"/>
      <c r="W57" s="1"/>
      <c r="X57" s="1"/>
      <c r="Y57" s="1"/>
      <c r="Z57" s="1"/>
    </row>
    <row r="58" spans="1:26" ht="15.75" customHeight="1" x14ac:dyDescent="0.2">
      <c r="A58" s="21">
        <f>Kontoplan!B48</f>
        <v>7310</v>
      </c>
      <c r="B58" s="21" t="str">
        <f>Kontoplan!C48</f>
        <v>Arrangement, idrett</v>
      </c>
      <c r="C58" s="22"/>
      <c r="D58" s="22"/>
      <c r="E58" s="31">
        <f t="shared" si="2"/>
        <v>0</v>
      </c>
      <c r="F58" s="22">
        <v>0</v>
      </c>
      <c r="G58" s="22"/>
      <c r="H58" s="22"/>
      <c r="I58" s="22"/>
      <c r="J58" s="22"/>
      <c r="K58" s="22"/>
      <c r="L58" s="22"/>
      <c r="M58" s="22"/>
      <c r="N58" s="22"/>
      <c r="O58" s="22"/>
      <c r="P58" s="22"/>
      <c r="Q58" s="22"/>
      <c r="R58" s="1"/>
      <c r="S58" s="39"/>
      <c r="T58" s="1"/>
      <c r="U58" s="1"/>
      <c r="V58" s="1"/>
      <c r="W58" s="1"/>
      <c r="X58" s="1"/>
      <c r="Y58" s="1"/>
      <c r="Z58" s="1"/>
    </row>
    <row r="59" spans="1:26" ht="15.75" customHeight="1" x14ac:dyDescent="0.2">
      <c r="A59" s="21">
        <f>Kontoplan!B49</f>
        <v>7315</v>
      </c>
      <c r="B59" s="21" t="str">
        <f>Kontoplan!C49</f>
        <v>Arrangement, ikke idrett</v>
      </c>
      <c r="C59" s="22"/>
      <c r="D59" s="22"/>
      <c r="E59" s="31">
        <f t="shared" si="2"/>
        <v>0</v>
      </c>
      <c r="F59" s="22">
        <v>0</v>
      </c>
      <c r="G59" s="22"/>
      <c r="H59" s="22"/>
      <c r="I59" s="22"/>
      <c r="J59" s="22"/>
      <c r="K59" s="22"/>
      <c r="L59" s="22"/>
      <c r="M59" s="22"/>
      <c r="N59" s="22"/>
      <c r="O59" s="22"/>
      <c r="P59" s="22"/>
      <c r="Q59" s="22"/>
      <c r="R59" s="1"/>
      <c r="S59" s="39"/>
      <c r="T59" s="1"/>
      <c r="U59" s="1"/>
      <c r="V59" s="1"/>
      <c r="W59" s="1"/>
      <c r="X59" s="1"/>
      <c r="Y59" s="1"/>
      <c r="Z59" s="1"/>
    </row>
    <row r="60" spans="1:26" ht="15.75" customHeight="1" x14ac:dyDescent="0.2">
      <c r="A60" s="21">
        <f>Kontoplan!B50</f>
        <v>7320</v>
      </c>
      <c r="B60" s="21" t="str">
        <f>Kontoplan!C50</f>
        <v>Markedsføring</v>
      </c>
      <c r="C60" s="22"/>
      <c r="D60" s="22"/>
      <c r="E60" s="31">
        <f t="shared" si="2"/>
        <v>0</v>
      </c>
      <c r="F60" s="22"/>
      <c r="G60" s="22"/>
      <c r="H60" s="22"/>
      <c r="I60" s="22"/>
      <c r="J60" s="22"/>
      <c r="K60" s="22"/>
      <c r="L60" s="22"/>
      <c r="M60" s="22"/>
      <c r="N60" s="22"/>
      <c r="O60" s="22"/>
      <c r="P60" s="22"/>
      <c r="Q60" s="22"/>
      <c r="R60" s="1"/>
      <c r="S60" s="39"/>
      <c r="T60" s="1"/>
      <c r="U60" s="1"/>
      <c r="V60" s="1"/>
      <c r="W60" s="1"/>
      <c r="X60" s="1"/>
      <c r="Y60" s="1"/>
      <c r="Z60" s="1"/>
    </row>
    <row r="61" spans="1:26" ht="15.75" customHeight="1" x14ac:dyDescent="0.2">
      <c r="A61" s="21">
        <f>Kontoplan!B51</f>
        <v>7350</v>
      </c>
      <c r="B61" s="21" t="str">
        <f>Kontoplan!C51</f>
        <v>Representasjon</v>
      </c>
      <c r="C61" s="22"/>
      <c r="D61" s="22"/>
      <c r="E61" s="31">
        <f t="shared" si="2"/>
        <v>0</v>
      </c>
      <c r="F61" s="22"/>
      <c r="G61" s="22"/>
      <c r="H61" s="22"/>
      <c r="I61" s="22"/>
      <c r="J61" s="22"/>
      <c r="K61" s="22"/>
      <c r="L61" s="22"/>
      <c r="M61" s="22"/>
      <c r="N61" s="22"/>
      <c r="O61" s="22"/>
      <c r="P61" s="22"/>
      <c r="Q61" s="22"/>
      <c r="R61" s="1"/>
      <c r="S61" s="39"/>
      <c r="T61" s="1"/>
      <c r="U61" s="1"/>
      <c r="V61" s="1"/>
      <c r="W61" s="1"/>
      <c r="X61" s="1"/>
      <c r="Y61" s="1"/>
      <c r="Z61" s="1"/>
    </row>
    <row r="62" spans="1:26" ht="15.75" customHeight="1" x14ac:dyDescent="0.2">
      <c r="A62" s="21">
        <f>Kontoplan!B52</f>
        <v>7401</v>
      </c>
      <c r="B62" s="21" t="str">
        <f>Kontoplan!C52</f>
        <v>Bot</v>
      </c>
      <c r="C62" s="22"/>
      <c r="D62" s="22"/>
      <c r="E62" s="31">
        <f t="shared" si="2"/>
        <v>0</v>
      </c>
      <c r="F62" s="22"/>
      <c r="G62" s="22"/>
      <c r="H62" s="22"/>
      <c r="I62" s="22"/>
      <c r="J62" s="22"/>
      <c r="K62" s="22"/>
      <c r="L62" s="22"/>
      <c r="M62" s="22"/>
      <c r="N62" s="22"/>
      <c r="O62" s="22"/>
      <c r="P62" s="22"/>
      <c r="Q62" s="22"/>
      <c r="R62" s="1"/>
      <c r="S62" s="39"/>
      <c r="T62" s="1"/>
      <c r="U62" s="1"/>
      <c r="V62" s="1"/>
      <c r="W62" s="1"/>
      <c r="X62" s="1"/>
      <c r="Y62" s="1"/>
      <c r="Z62" s="1"/>
    </row>
    <row r="63" spans="1:26" ht="15.75" customHeight="1" x14ac:dyDescent="0.2">
      <c r="A63" s="21">
        <f>Kontoplan!B53</f>
        <v>7410</v>
      </c>
      <c r="B63" s="21" t="str">
        <f>Kontoplan!C53</f>
        <v>Kontingent</v>
      </c>
      <c r="C63" s="22"/>
      <c r="D63" s="22"/>
      <c r="E63" s="31">
        <f t="shared" si="2"/>
        <v>0</v>
      </c>
      <c r="F63" s="22"/>
      <c r="G63" s="22"/>
      <c r="H63" s="22"/>
      <c r="I63" s="22"/>
      <c r="J63" s="22"/>
      <c r="K63" s="22"/>
      <c r="L63" s="22"/>
      <c r="M63" s="22"/>
      <c r="N63" s="22"/>
      <c r="O63" s="22"/>
      <c r="P63" s="22"/>
      <c r="Q63" s="22"/>
      <c r="R63" s="1"/>
      <c r="S63" s="39"/>
      <c r="T63" s="1"/>
      <c r="U63" s="1"/>
      <c r="V63" s="1"/>
      <c r="W63" s="1"/>
      <c r="X63" s="1"/>
      <c r="Y63" s="1"/>
      <c r="Z63" s="1"/>
    </row>
    <row r="64" spans="1:26" ht="15.75" customHeight="1" x14ac:dyDescent="0.2">
      <c r="A64" s="21">
        <f>Kontoplan!B54</f>
        <v>7430</v>
      </c>
      <c r="B64" s="21" t="str">
        <f>Kontoplan!C54</f>
        <v>Gave</v>
      </c>
      <c r="C64" s="22"/>
      <c r="D64" s="22"/>
      <c r="E64" s="31">
        <f t="shared" si="2"/>
        <v>0</v>
      </c>
      <c r="F64" s="22"/>
      <c r="G64" s="22"/>
      <c r="H64" s="22"/>
      <c r="I64" s="22"/>
      <c r="J64" s="22"/>
      <c r="K64" s="22"/>
      <c r="L64" s="22"/>
      <c r="M64" s="22"/>
      <c r="N64" s="22"/>
      <c r="O64" s="22"/>
      <c r="P64" s="22"/>
      <c r="Q64" s="22"/>
      <c r="R64" s="1"/>
      <c r="S64" s="39"/>
      <c r="T64" s="1"/>
      <c r="U64" s="1"/>
      <c r="V64" s="1"/>
      <c r="W64" s="1"/>
      <c r="X64" s="1"/>
      <c r="Y64" s="1"/>
      <c r="Z64" s="1"/>
    </row>
    <row r="65" spans="1:26" ht="15.75" customHeight="1" x14ac:dyDescent="0.2">
      <c r="A65" s="21">
        <f>Kontoplan!B55</f>
        <v>7500</v>
      </c>
      <c r="B65" s="21" t="str">
        <f>Kontoplan!C55</f>
        <v>Forsikringspremie</v>
      </c>
      <c r="C65" s="22"/>
      <c r="D65" s="22"/>
      <c r="E65" s="31">
        <f t="shared" si="2"/>
        <v>0</v>
      </c>
      <c r="F65" s="22"/>
      <c r="G65" s="22"/>
      <c r="H65" s="22"/>
      <c r="I65" s="22"/>
      <c r="J65" s="22"/>
      <c r="K65" s="22"/>
      <c r="L65" s="22"/>
      <c r="M65" s="22"/>
      <c r="N65" s="22"/>
      <c r="O65" s="22"/>
      <c r="P65" s="22"/>
      <c r="Q65" s="22"/>
      <c r="R65" s="1"/>
      <c r="S65" s="39"/>
      <c r="T65" s="1"/>
      <c r="U65" s="1"/>
      <c r="V65" s="1"/>
      <c r="W65" s="1"/>
      <c r="X65" s="1"/>
      <c r="Y65" s="1"/>
      <c r="Z65" s="1"/>
    </row>
    <row r="66" spans="1:26" ht="15.75" customHeight="1" x14ac:dyDescent="0.2">
      <c r="A66" s="21">
        <f>Kontoplan!B56</f>
        <v>7770</v>
      </c>
      <c r="B66" s="21" t="str">
        <f>Kontoplan!C56</f>
        <v>Bank og kortgebyr</v>
      </c>
      <c r="C66" s="22"/>
      <c r="D66" s="22"/>
      <c r="E66" s="31">
        <f t="shared" si="2"/>
        <v>0</v>
      </c>
      <c r="F66" s="22"/>
      <c r="G66" s="22"/>
      <c r="H66" s="22"/>
      <c r="I66" s="22"/>
      <c r="J66" s="22"/>
      <c r="K66" s="22"/>
      <c r="L66" s="22"/>
      <c r="M66" s="22"/>
      <c r="N66" s="22"/>
      <c r="O66" s="22"/>
      <c r="P66" s="22"/>
      <c r="Q66" s="22"/>
      <c r="R66" s="1"/>
      <c r="S66" s="39"/>
      <c r="T66" s="1"/>
      <c r="U66" s="1"/>
      <c r="V66" s="1"/>
      <c r="W66" s="1"/>
      <c r="X66" s="1"/>
      <c r="Y66" s="1"/>
      <c r="Z66" s="1"/>
    </row>
    <row r="67" spans="1:26" ht="15.75" customHeight="1" x14ac:dyDescent="0.2">
      <c r="A67" s="21">
        <f>Kontoplan!B57</f>
        <v>7791</v>
      </c>
      <c r="B67" s="21" t="str">
        <f>Kontoplan!C57</f>
        <v>Internstøtte grupper</v>
      </c>
      <c r="C67" s="22"/>
      <c r="D67" s="22"/>
      <c r="E67" s="31">
        <f t="shared" si="2"/>
        <v>0</v>
      </c>
      <c r="F67" s="22"/>
      <c r="G67" s="22"/>
      <c r="H67" s="22"/>
      <c r="I67" s="22"/>
      <c r="J67" s="22"/>
      <c r="K67" s="22"/>
      <c r="L67" s="22"/>
      <c r="M67" s="22"/>
      <c r="N67" s="22"/>
      <c r="O67" s="22"/>
      <c r="P67" s="22"/>
      <c r="Q67" s="22"/>
      <c r="R67" s="1"/>
      <c r="S67" s="39"/>
      <c r="T67" s="1"/>
      <c r="U67" s="1"/>
      <c r="V67" s="1"/>
      <c r="W67" s="1"/>
      <c r="X67" s="1"/>
      <c r="Y67" s="1"/>
      <c r="Z67" s="1"/>
    </row>
    <row r="68" spans="1:26" ht="15.75" customHeight="1" x14ac:dyDescent="0.2">
      <c r="A68" s="21">
        <f>Kontoplan!B58</f>
        <v>8050</v>
      </c>
      <c r="B68" s="21" t="str">
        <f>Kontoplan!C58</f>
        <v>Annen renteinntekt</v>
      </c>
      <c r="C68" s="22"/>
      <c r="D68" s="22"/>
      <c r="E68" s="31">
        <f t="shared" si="2"/>
        <v>0</v>
      </c>
      <c r="F68" s="22"/>
      <c r="G68" s="22"/>
      <c r="H68" s="22"/>
      <c r="I68" s="22"/>
      <c r="J68" s="22"/>
      <c r="K68" s="22"/>
      <c r="L68" s="22"/>
      <c r="M68" s="22"/>
      <c r="N68" s="22"/>
      <c r="O68" s="22"/>
      <c r="P68" s="22"/>
      <c r="Q68" s="22"/>
      <c r="R68" s="1"/>
      <c r="S68" s="39"/>
      <c r="T68" s="1"/>
      <c r="U68" s="1"/>
      <c r="V68" s="1"/>
      <c r="W68" s="1"/>
      <c r="X68" s="1"/>
      <c r="Y68" s="1"/>
      <c r="Z68" s="1"/>
    </row>
    <row r="69" spans="1:26" ht="15.75" customHeight="1" x14ac:dyDescent="0.2">
      <c r="A69" s="21">
        <f>Kontoplan!B59</f>
        <v>8150</v>
      </c>
      <c r="B69" s="21" t="str">
        <f>Kontoplan!C59</f>
        <v>Annen rentekostnad</v>
      </c>
      <c r="C69" s="22"/>
      <c r="D69" s="22"/>
      <c r="E69" s="31">
        <f t="shared" si="2"/>
        <v>0</v>
      </c>
      <c r="F69" s="22"/>
      <c r="G69" s="22"/>
      <c r="H69" s="22"/>
      <c r="I69" s="22"/>
      <c r="J69" s="22"/>
      <c r="K69" s="22"/>
      <c r="L69" s="22"/>
      <c r="M69" s="22"/>
      <c r="N69" s="22"/>
      <c r="O69" s="22"/>
      <c r="P69" s="22"/>
      <c r="Q69" s="22"/>
      <c r="R69" s="1"/>
      <c r="S69" s="39"/>
      <c r="T69" s="1"/>
      <c r="U69" s="1"/>
      <c r="V69" s="1"/>
      <c r="W69" s="1"/>
      <c r="X69" s="1"/>
      <c r="Y69" s="1"/>
      <c r="Z69" s="1"/>
    </row>
    <row r="70" spans="1:26" ht="15.75" customHeight="1" x14ac:dyDescent="0.2">
      <c r="A70" s="21">
        <f>Kontoplan!B60</f>
        <v>8170</v>
      </c>
      <c r="B70" s="21" t="str">
        <f>Kontoplan!C60</f>
        <v>Annen finanskostnad</v>
      </c>
      <c r="C70" s="22"/>
      <c r="D70" s="22"/>
      <c r="E70" s="31">
        <f t="shared" si="2"/>
        <v>0</v>
      </c>
      <c r="F70" s="22"/>
      <c r="G70" s="22"/>
      <c r="H70" s="22"/>
      <c r="I70" s="22"/>
      <c r="J70" s="22"/>
      <c r="K70" s="22"/>
      <c r="L70" s="22"/>
      <c r="M70" s="22"/>
      <c r="N70" s="22"/>
      <c r="O70" s="22"/>
      <c r="P70" s="22"/>
      <c r="Q70" s="22"/>
      <c r="R70" s="1"/>
      <c r="S70" s="39"/>
      <c r="T70" s="1"/>
      <c r="U70" s="1"/>
      <c r="V70" s="1"/>
      <c r="W70" s="1"/>
      <c r="X70" s="1"/>
      <c r="Y70" s="1"/>
      <c r="Z70" s="1"/>
    </row>
    <row r="71" spans="1:26" ht="15.75" customHeight="1" x14ac:dyDescent="0.2">
      <c r="A71" s="1"/>
      <c r="B71" s="1"/>
      <c r="C71" s="28"/>
      <c r="D71" s="28"/>
      <c r="E71" s="28"/>
      <c r="F71" s="28"/>
      <c r="G71" s="28"/>
      <c r="H71" s="28"/>
      <c r="I71" s="28"/>
      <c r="J71" s="28"/>
      <c r="K71" s="28"/>
      <c r="L71" s="28"/>
      <c r="M71" s="28"/>
      <c r="N71" s="28"/>
      <c r="O71" s="28"/>
      <c r="P71" s="28"/>
      <c r="Q71" s="28"/>
      <c r="R71" s="1"/>
      <c r="S71" s="1"/>
      <c r="T71" s="1"/>
      <c r="U71" s="1"/>
      <c r="V71" s="1"/>
      <c r="W71" s="1"/>
      <c r="X71" s="1"/>
      <c r="Y71" s="1"/>
      <c r="Z71" s="1"/>
    </row>
    <row r="72" spans="1:26" ht="15.75" customHeight="1" x14ac:dyDescent="0.2">
      <c r="A72" s="63" t="s">
        <v>172</v>
      </c>
      <c r="B72" s="61"/>
      <c r="C72" s="30">
        <f t="shared" ref="C72:Q72" si="3">SUM(C39:C71)</f>
        <v>0</v>
      </c>
      <c r="D72" s="30">
        <f t="shared" si="3"/>
        <v>0</v>
      </c>
      <c r="E72" s="31">
        <f t="shared" si="3"/>
        <v>0</v>
      </c>
      <c r="F72" s="30">
        <f t="shared" si="3"/>
        <v>0</v>
      </c>
      <c r="G72" s="30">
        <f t="shared" si="3"/>
        <v>0</v>
      </c>
      <c r="H72" s="30">
        <f t="shared" si="3"/>
        <v>0</v>
      </c>
      <c r="I72" s="30">
        <f t="shared" si="3"/>
        <v>0</v>
      </c>
      <c r="J72" s="30">
        <f t="shared" si="3"/>
        <v>0</v>
      </c>
      <c r="K72" s="30">
        <f t="shared" si="3"/>
        <v>0</v>
      </c>
      <c r="L72" s="30">
        <f t="shared" si="3"/>
        <v>0</v>
      </c>
      <c r="M72" s="30">
        <f t="shared" si="3"/>
        <v>0</v>
      </c>
      <c r="N72" s="30">
        <f t="shared" si="3"/>
        <v>0</v>
      </c>
      <c r="O72" s="30">
        <f t="shared" si="3"/>
        <v>0</v>
      </c>
      <c r="P72" s="30">
        <f t="shared" si="3"/>
        <v>0</v>
      </c>
      <c r="Q72" s="30">
        <f t="shared" si="3"/>
        <v>0</v>
      </c>
      <c r="R72" s="1"/>
      <c r="S72" s="3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3" t="s">
        <v>173</v>
      </c>
      <c r="B74" s="61"/>
      <c r="C74" s="30">
        <f t="shared" ref="C74:Q74" si="4">C32+C72</f>
        <v>0</v>
      </c>
      <c r="D74" s="30">
        <f t="shared" si="4"/>
        <v>0</v>
      </c>
      <c r="E74" s="31">
        <f t="shared" si="4"/>
        <v>0</v>
      </c>
      <c r="F74" s="30">
        <f t="shared" si="4"/>
        <v>0</v>
      </c>
      <c r="G74" s="30">
        <f t="shared" si="4"/>
        <v>0</v>
      </c>
      <c r="H74" s="30">
        <f t="shared" si="4"/>
        <v>0</v>
      </c>
      <c r="I74" s="30">
        <f t="shared" si="4"/>
        <v>0</v>
      </c>
      <c r="J74" s="30">
        <f t="shared" si="4"/>
        <v>0</v>
      </c>
      <c r="K74" s="30">
        <f t="shared" si="4"/>
        <v>0</v>
      </c>
      <c r="L74" s="30">
        <f t="shared" si="4"/>
        <v>0</v>
      </c>
      <c r="M74" s="30">
        <f t="shared" si="4"/>
        <v>0</v>
      </c>
      <c r="N74" s="30">
        <f t="shared" si="4"/>
        <v>0</v>
      </c>
      <c r="O74" s="30">
        <f t="shared" si="4"/>
        <v>0</v>
      </c>
      <c r="P74" s="30">
        <f t="shared" si="4"/>
        <v>0</v>
      </c>
      <c r="Q74" s="30">
        <f t="shared" si="4"/>
        <v>0</v>
      </c>
      <c r="R74" s="1"/>
      <c r="S74" s="3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Z1000"/>
  <sheetViews>
    <sheetView workbookViewId="0">
      <pane xSplit="2" ySplit="4" topLeftCell="C5" activePane="bottomRight" state="frozen"/>
      <selection pane="topRight" activeCell="C1" sqref="C1"/>
      <selection pane="bottomLeft" activeCell="A5" sqref="A5"/>
      <selection pane="bottomRight" activeCell="C5" sqref="C5"/>
    </sheetView>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176</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6"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7" t="s">
        <v>126</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8" t="str">
        <f ca="1">MID(CELL("filename",A1),FIND("]",CELL("filename",A1))+1,255)</f>
        <v>Squash</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5" t="s">
        <v>161</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9" t="s">
        <v>162</v>
      </c>
      <c r="B12" s="19" t="s">
        <v>163</v>
      </c>
      <c r="C12" s="19" t="s">
        <v>164</v>
      </c>
      <c r="D12" s="19" t="s">
        <v>165</v>
      </c>
      <c r="E12" s="20" t="s">
        <v>166</v>
      </c>
      <c r="F12" s="19" t="s">
        <v>177</v>
      </c>
      <c r="G12" s="19" t="s">
        <v>178</v>
      </c>
      <c r="H12" s="19" t="s">
        <v>179</v>
      </c>
      <c r="I12" s="19" t="s">
        <v>180</v>
      </c>
      <c r="J12" s="19" t="s">
        <v>181</v>
      </c>
      <c r="K12" s="19" t="s">
        <v>182</v>
      </c>
      <c r="L12" s="19" t="s">
        <v>183</v>
      </c>
      <c r="M12" s="19" t="s">
        <v>184</v>
      </c>
      <c r="N12" s="19" t="s">
        <v>185</v>
      </c>
      <c r="O12" s="19" t="s">
        <v>186</v>
      </c>
      <c r="P12" s="19" t="s">
        <v>187</v>
      </c>
      <c r="Q12" s="19" t="s">
        <v>188</v>
      </c>
      <c r="R12" s="38"/>
      <c r="S12" s="19" t="s">
        <v>189</v>
      </c>
      <c r="T12" s="1"/>
      <c r="U12" s="1"/>
      <c r="V12" s="1"/>
      <c r="W12" s="1"/>
      <c r="X12" s="1"/>
      <c r="Y12" s="1"/>
      <c r="Z12" s="1"/>
    </row>
    <row r="13" spans="1:26" ht="15.75" customHeight="1" x14ac:dyDescent="0.2">
      <c r="A13" s="21">
        <f>Kontoplan!B11</f>
        <v>3000</v>
      </c>
      <c r="B13" s="21" t="str">
        <f>Kontoplan!C11</f>
        <v>Salgsinntekter, avgiftspliktig</v>
      </c>
      <c r="C13" s="22"/>
      <c r="D13" s="22"/>
      <c r="E13" s="31">
        <f t="shared" ref="E13:E30" si="0">SUM(F13:Q13)</f>
        <v>0</v>
      </c>
      <c r="F13" s="22"/>
      <c r="G13" s="22"/>
      <c r="H13" s="22"/>
      <c r="I13" s="22"/>
      <c r="J13" s="22"/>
      <c r="K13" s="22"/>
      <c r="L13" s="22"/>
      <c r="M13" s="22"/>
      <c r="N13" s="22"/>
      <c r="O13" s="22"/>
      <c r="P13" s="22"/>
      <c r="Q13" s="22"/>
      <c r="R13" s="1"/>
      <c r="S13" s="39"/>
      <c r="T13" s="1"/>
      <c r="U13" s="1"/>
      <c r="V13" s="1"/>
      <c r="W13" s="1"/>
      <c r="X13" s="1"/>
      <c r="Y13" s="1"/>
      <c r="Z13" s="1"/>
    </row>
    <row r="14" spans="1:26" ht="15.75" customHeight="1" x14ac:dyDescent="0.2">
      <c r="A14" s="21">
        <f>Kontoplan!B12</f>
        <v>3009</v>
      </c>
      <c r="B14" s="21" t="str">
        <f>Kontoplan!C12</f>
        <v>Sponsorinntekt</v>
      </c>
      <c r="C14" s="22"/>
      <c r="D14" s="22"/>
      <c r="E14" s="31">
        <f t="shared" si="0"/>
        <v>0</v>
      </c>
      <c r="F14" s="22"/>
      <c r="G14" s="22"/>
      <c r="H14" s="22"/>
      <c r="I14" s="22"/>
      <c r="J14" s="22"/>
      <c r="K14" s="22"/>
      <c r="L14" s="22"/>
      <c r="M14" s="22"/>
      <c r="N14" s="22"/>
      <c r="O14" s="22"/>
      <c r="P14" s="22"/>
      <c r="Q14" s="22"/>
      <c r="R14" s="1"/>
      <c r="S14" s="39"/>
      <c r="T14" s="1"/>
      <c r="U14" s="1"/>
      <c r="V14" s="1"/>
      <c r="W14" s="1"/>
      <c r="X14" s="1"/>
      <c r="Y14" s="1"/>
      <c r="Z14" s="1"/>
    </row>
    <row r="15" spans="1:26" ht="15.75" customHeight="1" x14ac:dyDescent="0.2">
      <c r="A15" s="21">
        <f>Kontoplan!B13</f>
        <v>3100</v>
      </c>
      <c r="B15" s="21" t="str">
        <f>Kontoplan!C13</f>
        <v>Salgsinntekter, avgiftsfri</v>
      </c>
      <c r="C15" s="22"/>
      <c r="D15" s="22"/>
      <c r="E15" s="31">
        <f t="shared" si="0"/>
        <v>0</v>
      </c>
      <c r="F15" s="22"/>
      <c r="G15" s="22"/>
      <c r="H15" s="22"/>
      <c r="I15" s="22"/>
      <c r="J15" s="22"/>
      <c r="K15" s="22"/>
      <c r="L15" s="22"/>
      <c r="M15" s="22"/>
      <c r="N15" s="22"/>
      <c r="O15" s="22"/>
      <c r="P15" s="22"/>
      <c r="Q15" s="22"/>
      <c r="R15" s="1"/>
      <c r="S15" s="39"/>
      <c r="T15" s="1"/>
      <c r="U15" s="1"/>
      <c r="V15" s="1"/>
      <c r="W15" s="1"/>
      <c r="X15" s="1"/>
      <c r="Y15" s="1"/>
      <c r="Z15" s="1"/>
    </row>
    <row r="16" spans="1:26" ht="15.75" customHeight="1" x14ac:dyDescent="0.2">
      <c r="A16" s="21">
        <f>Kontoplan!B14</f>
        <v>3101</v>
      </c>
      <c r="B16" s="21" t="str">
        <f>Kontoplan!C14</f>
        <v>Dugnad</v>
      </c>
      <c r="C16" s="22"/>
      <c r="D16" s="22"/>
      <c r="E16" s="31">
        <f t="shared" si="0"/>
        <v>0</v>
      </c>
      <c r="F16" s="22"/>
      <c r="G16" s="22"/>
      <c r="H16" s="22"/>
      <c r="I16" s="22"/>
      <c r="J16" s="22"/>
      <c r="K16" s="22"/>
      <c r="L16" s="22"/>
      <c r="M16" s="22"/>
      <c r="N16" s="22"/>
      <c r="O16" s="22"/>
      <c r="P16" s="22"/>
      <c r="Q16" s="22"/>
      <c r="R16" s="1"/>
      <c r="S16" s="39"/>
      <c r="T16" s="1"/>
      <c r="U16" s="1"/>
      <c r="V16" s="1"/>
      <c r="W16" s="1"/>
      <c r="X16" s="1"/>
      <c r="Y16" s="1"/>
      <c r="Z16" s="1"/>
    </row>
    <row r="17" spans="1:26" ht="15.75" customHeight="1" x14ac:dyDescent="0.2">
      <c r="A17" s="21">
        <f>Kontoplan!B15</f>
        <v>3410</v>
      </c>
      <c r="B17" s="21" t="str">
        <f>Kontoplan!C15</f>
        <v>Tilskudd fra Oslo Kommune</v>
      </c>
      <c r="C17" s="22"/>
      <c r="D17" s="22"/>
      <c r="E17" s="31">
        <f t="shared" si="0"/>
        <v>0</v>
      </c>
      <c r="F17" s="22"/>
      <c r="G17" s="22"/>
      <c r="H17" s="22"/>
      <c r="I17" s="22"/>
      <c r="J17" s="22"/>
      <c r="K17" s="22"/>
      <c r="L17" s="22"/>
      <c r="M17" s="22"/>
      <c r="N17" s="22"/>
      <c r="O17" s="22"/>
      <c r="P17" s="22"/>
      <c r="Q17" s="22"/>
      <c r="R17" s="1"/>
      <c r="S17" s="39"/>
      <c r="T17" s="1"/>
      <c r="U17" s="1"/>
      <c r="V17" s="1"/>
      <c r="W17" s="1"/>
      <c r="X17" s="1"/>
      <c r="Y17" s="1"/>
      <c r="Z17" s="1"/>
    </row>
    <row r="18" spans="1:26" ht="15.75" customHeight="1" x14ac:dyDescent="0.2">
      <c r="A18" s="21">
        <f>Kontoplan!B16</f>
        <v>3420</v>
      </c>
      <c r="B18" s="21" t="str">
        <f>Kontoplan!C16</f>
        <v>Momskompensasjon</v>
      </c>
      <c r="C18" s="22"/>
      <c r="D18" s="22"/>
      <c r="E18" s="31">
        <f t="shared" si="0"/>
        <v>0</v>
      </c>
      <c r="F18" s="22"/>
      <c r="G18" s="22"/>
      <c r="H18" s="22"/>
      <c r="I18" s="22"/>
      <c r="J18" s="22"/>
      <c r="K18" s="22"/>
      <c r="L18" s="22"/>
      <c r="M18" s="22"/>
      <c r="N18" s="22"/>
      <c r="O18" s="22"/>
      <c r="P18" s="22"/>
      <c r="Q18" s="22"/>
      <c r="R18" s="1"/>
      <c r="S18" s="39"/>
      <c r="T18" s="1"/>
      <c r="U18" s="1"/>
      <c r="V18" s="1"/>
      <c r="W18" s="1"/>
      <c r="X18" s="1"/>
      <c r="Y18" s="1"/>
      <c r="Z18" s="1"/>
    </row>
    <row r="19" spans="1:26" ht="15.75" customHeight="1" x14ac:dyDescent="0.2">
      <c r="A19" s="21">
        <f>Kontoplan!B17</f>
        <v>3430</v>
      </c>
      <c r="B19" s="21" t="str">
        <f>Kontoplan!C17</f>
        <v>Grasrotandelen Norsk Tipping</v>
      </c>
      <c r="C19" s="22"/>
      <c r="D19" s="22"/>
      <c r="E19" s="31">
        <f t="shared" si="0"/>
        <v>0</v>
      </c>
      <c r="F19" s="22"/>
      <c r="G19" s="22"/>
      <c r="H19" s="22"/>
      <c r="I19" s="22"/>
      <c r="J19" s="22"/>
      <c r="K19" s="22"/>
      <c r="L19" s="22"/>
      <c r="M19" s="22"/>
      <c r="N19" s="22"/>
      <c r="O19" s="22"/>
      <c r="P19" s="22"/>
      <c r="Q19" s="22"/>
      <c r="R19" s="1"/>
      <c r="S19" s="39"/>
      <c r="T19" s="1"/>
      <c r="U19" s="1"/>
      <c r="V19" s="1"/>
      <c r="W19" s="1"/>
      <c r="X19" s="1"/>
      <c r="Y19" s="1"/>
      <c r="Z19" s="1"/>
    </row>
    <row r="20" spans="1:26" ht="15.75" customHeight="1" x14ac:dyDescent="0.2">
      <c r="A20" s="21">
        <f>Kontoplan!B18</f>
        <v>3900</v>
      </c>
      <c r="B20" s="21" t="str">
        <f>Kontoplan!C18</f>
        <v>Annen driftsrelatert inntekt</v>
      </c>
      <c r="C20" s="22"/>
      <c r="D20" s="22"/>
      <c r="E20" s="31">
        <f t="shared" si="0"/>
        <v>0</v>
      </c>
      <c r="F20" s="22"/>
      <c r="G20" s="22"/>
      <c r="H20" s="22"/>
      <c r="I20" s="22"/>
      <c r="J20" s="22"/>
      <c r="K20" s="22"/>
      <c r="L20" s="22"/>
      <c r="M20" s="22"/>
      <c r="N20" s="22"/>
      <c r="O20" s="22"/>
      <c r="P20" s="22"/>
      <c r="Q20" s="22"/>
      <c r="R20" s="1"/>
      <c r="S20" s="39"/>
      <c r="T20" s="1"/>
      <c r="U20" s="1"/>
      <c r="V20" s="1"/>
      <c r="W20" s="1"/>
      <c r="X20" s="1"/>
      <c r="Y20" s="1"/>
      <c r="Z20" s="1"/>
    </row>
    <row r="21" spans="1:26" ht="15.75" customHeight="1" x14ac:dyDescent="0.2">
      <c r="A21" s="21">
        <f>Kontoplan!B19</f>
        <v>3901</v>
      </c>
      <c r="B21" s="21" t="str">
        <f>Kontoplan!C19</f>
        <v>Internstøtte BI Athletics</v>
      </c>
      <c r="C21" s="22"/>
      <c r="D21" s="22"/>
      <c r="E21" s="31">
        <f t="shared" si="0"/>
        <v>0</v>
      </c>
      <c r="F21" s="22"/>
      <c r="G21" s="22"/>
      <c r="H21" s="22"/>
      <c r="I21" s="22"/>
      <c r="J21" s="22"/>
      <c r="K21" s="22"/>
      <c r="L21" s="22"/>
      <c r="M21" s="22"/>
      <c r="N21" s="22"/>
      <c r="O21" s="22"/>
      <c r="P21" s="22"/>
      <c r="Q21" s="22"/>
      <c r="R21" s="1"/>
      <c r="S21" s="39"/>
      <c r="T21" s="1"/>
      <c r="U21" s="1"/>
      <c r="V21" s="1"/>
      <c r="W21" s="1"/>
      <c r="X21" s="1"/>
      <c r="Y21" s="1"/>
      <c r="Z21" s="1"/>
    </row>
    <row r="22" spans="1:26" ht="15.75" customHeight="1" x14ac:dyDescent="0.2">
      <c r="A22" s="21">
        <f>Kontoplan!B20</f>
        <v>3920</v>
      </c>
      <c r="B22" s="21" t="str">
        <f>Kontoplan!C20</f>
        <v>Medlemskontingent</v>
      </c>
      <c r="C22" s="22"/>
      <c r="D22" s="22"/>
      <c r="E22" s="31">
        <f t="shared" si="0"/>
        <v>0</v>
      </c>
      <c r="F22" s="22"/>
      <c r="G22" s="22"/>
      <c r="H22" s="22"/>
      <c r="I22" s="22"/>
      <c r="J22" s="22"/>
      <c r="K22" s="22"/>
      <c r="L22" s="22"/>
      <c r="M22" s="22"/>
      <c r="N22" s="22"/>
      <c r="O22" s="22"/>
      <c r="P22" s="22"/>
      <c r="Q22" s="22"/>
      <c r="R22" s="1"/>
      <c r="S22" s="39"/>
      <c r="T22" s="1"/>
      <c r="U22" s="1"/>
      <c r="V22" s="1"/>
      <c r="W22" s="1"/>
      <c r="X22" s="1"/>
      <c r="Y22" s="1"/>
      <c r="Z22" s="1"/>
    </row>
    <row r="23" spans="1:26" ht="15.75" customHeight="1" x14ac:dyDescent="0.2">
      <c r="A23" s="21">
        <f>Kontoplan!B21</f>
        <v>3921</v>
      </c>
      <c r="B23" s="21" t="str">
        <f>Kontoplan!C21</f>
        <v>Gruppeavgift</v>
      </c>
      <c r="C23" s="22"/>
      <c r="D23" s="22"/>
      <c r="E23" s="31">
        <f t="shared" si="0"/>
        <v>0</v>
      </c>
      <c r="F23" s="22"/>
      <c r="G23" s="22"/>
      <c r="H23" s="22"/>
      <c r="I23" s="22"/>
      <c r="J23" s="22"/>
      <c r="K23" s="22"/>
      <c r="L23" s="22"/>
      <c r="M23" s="22"/>
      <c r="N23" s="22"/>
      <c r="O23" s="22"/>
      <c r="P23" s="22"/>
      <c r="Q23" s="22"/>
      <c r="R23" s="1"/>
      <c r="S23" s="39"/>
      <c r="T23" s="1"/>
      <c r="U23" s="1"/>
      <c r="V23" s="1"/>
      <c r="W23" s="1"/>
      <c r="X23" s="1"/>
      <c r="Y23" s="1"/>
      <c r="Z23" s="1"/>
    </row>
    <row r="24" spans="1:26" ht="15.75" customHeight="1" x14ac:dyDescent="0.2">
      <c r="A24" s="21">
        <f>Kontoplan!B22</f>
        <v>3930</v>
      </c>
      <c r="B24" s="21" t="str">
        <f>Kontoplan!C22</f>
        <v>Treningsavgift</v>
      </c>
      <c r="C24" s="22"/>
      <c r="D24" s="22"/>
      <c r="E24" s="31">
        <f t="shared" si="0"/>
        <v>0</v>
      </c>
      <c r="F24" s="22"/>
      <c r="G24" s="22"/>
      <c r="H24" s="22"/>
      <c r="I24" s="22"/>
      <c r="J24" s="22"/>
      <c r="K24" s="22"/>
      <c r="L24" s="22"/>
      <c r="M24" s="22"/>
      <c r="N24" s="22"/>
      <c r="O24" s="22"/>
      <c r="P24" s="22"/>
      <c r="Q24" s="22"/>
      <c r="R24" s="1"/>
      <c r="S24" s="39"/>
      <c r="T24" s="1"/>
      <c r="U24" s="1"/>
      <c r="V24" s="1"/>
      <c r="W24" s="1"/>
      <c r="X24" s="1"/>
      <c r="Y24" s="1"/>
      <c r="Z24" s="1"/>
    </row>
    <row r="25" spans="1:26" ht="15.75" customHeight="1" x14ac:dyDescent="0.2">
      <c r="A25" s="21">
        <f>Kontoplan!B23</f>
        <v>3990</v>
      </c>
      <c r="B25" s="21" t="str">
        <f>Kontoplan!C23</f>
        <v>Kontingent fra BI-studenter</v>
      </c>
      <c r="C25" s="22"/>
      <c r="D25" s="22"/>
      <c r="E25" s="31">
        <f t="shared" si="0"/>
        <v>0</v>
      </c>
      <c r="F25" s="22"/>
      <c r="G25" s="22"/>
      <c r="H25" s="22"/>
      <c r="I25" s="22"/>
      <c r="J25" s="22"/>
      <c r="K25" s="22"/>
      <c r="L25" s="22"/>
      <c r="M25" s="22"/>
      <c r="N25" s="22"/>
      <c r="O25" s="22"/>
      <c r="P25" s="22"/>
      <c r="Q25" s="22"/>
      <c r="R25" s="1"/>
      <c r="S25" s="39"/>
      <c r="T25" s="1"/>
      <c r="U25" s="1"/>
      <c r="V25" s="1"/>
      <c r="W25" s="1"/>
      <c r="X25" s="1"/>
      <c r="Y25" s="1"/>
      <c r="Z25" s="1"/>
    </row>
    <row r="26" spans="1:26" ht="15.75" customHeight="1" x14ac:dyDescent="0.2">
      <c r="A26" s="21">
        <f>Kontoplan!B24</f>
        <v>3991</v>
      </c>
      <c r="B26" s="21" t="str">
        <f>Kontoplan!C24</f>
        <v>Støtte fra BISO</v>
      </c>
      <c r="C26" s="22"/>
      <c r="D26" s="22"/>
      <c r="E26" s="31">
        <f t="shared" si="0"/>
        <v>0</v>
      </c>
      <c r="F26" s="22"/>
      <c r="G26" s="22"/>
      <c r="H26" s="22"/>
      <c r="I26" s="22"/>
      <c r="J26" s="22"/>
      <c r="K26" s="22"/>
      <c r="L26" s="22"/>
      <c r="M26" s="22"/>
      <c r="N26" s="22"/>
      <c r="O26" s="22"/>
      <c r="P26" s="22"/>
      <c r="Q26" s="22"/>
      <c r="R26" s="1"/>
      <c r="S26" s="39"/>
      <c r="T26" s="1"/>
      <c r="U26" s="1"/>
      <c r="V26" s="1"/>
      <c r="W26" s="1"/>
      <c r="X26" s="1"/>
      <c r="Y26" s="1"/>
      <c r="Z26" s="1"/>
    </row>
    <row r="27" spans="1:26" ht="15.75" customHeight="1" x14ac:dyDescent="0.2">
      <c r="A27" s="21">
        <f>Kontoplan!B25</f>
        <v>3992</v>
      </c>
      <c r="B27" s="21" t="str">
        <f>Kontoplan!C25</f>
        <v>Støtte fra BI</v>
      </c>
      <c r="C27" s="22"/>
      <c r="D27" s="22"/>
      <c r="E27" s="31">
        <f t="shared" si="0"/>
        <v>0</v>
      </c>
      <c r="F27" s="22"/>
      <c r="G27" s="22"/>
      <c r="H27" s="22"/>
      <c r="I27" s="22"/>
      <c r="J27" s="22"/>
      <c r="K27" s="22"/>
      <c r="L27" s="22"/>
      <c r="M27" s="22"/>
      <c r="N27" s="22"/>
      <c r="O27" s="22"/>
      <c r="P27" s="22"/>
      <c r="Q27" s="22"/>
      <c r="R27" s="1"/>
      <c r="S27" s="39"/>
      <c r="T27" s="1"/>
      <c r="U27" s="1"/>
      <c r="V27" s="1"/>
      <c r="W27" s="1"/>
      <c r="X27" s="1"/>
      <c r="Y27" s="1"/>
      <c r="Z27" s="1"/>
    </row>
    <row r="28" spans="1:26" ht="15.75" customHeight="1" x14ac:dyDescent="0.2">
      <c r="A28" s="21">
        <f>Kontoplan!B26</f>
        <v>3993</v>
      </c>
      <c r="B28" s="21" t="str">
        <f>Kontoplan!C26</f>
        <v>Støtte fra Velferdstinget</v>
      </c>
      <c r="C28" s="22"/>
      <c r="D28" s="22"/>
      <c r="E28" s="31">
        <f t="shared" si="0"/>
        <v>0</v>
      </c>
      <c r="F28" s="22"/>
      <c r="G28" s="22"/>
      <c r="H28" s="22"/>
      <c r="I28" s="22"/>
      <c r="J28" s="22"/>
      <c r="K28" s="22"/>
      <c r="L28" s="22"/>
      <c r="M28" s="22"/>
      <c r="N28" s="22"/>
      <c r="O28" s="22"/>
      <c r="P28" s="22"/>
      <c r="Q28" s="22"/>
      <c r="R28" s="1"/>
      <c r="S28" s="39"/>
      <c r="T28" s="1"/>
      <c r="U28" s="1"/>
      <c r="V28" s="1"/>
      <c r="W28" s="1"/>
      <c r="X28" s="1"/>
      <c r="Y28" s="1"/>
      <c r="Z28" s="1"/>
    </row>
    <row r="29" spans="1:26" ht="15.75" customHeight="1" x14ac:dyDescent="0.2">
      <c r="A29" s="21">
        <f>Kontoplan!B27</f>
        <v>3994</v>
      </c>
      <c r="B29" s="21" t="str">
        <f>Kontoplan!C27</f>
        <v>Støtte fra NSI</v>
      </c>
      <c r="C29" s="22"/>
      <c r="D29" s="22"/>
      <c r="E29" s="31">
        <f t="shared" si="0"/>
        <v>0</v>
      </c>
      <c r="F29" s="22"/>
      <c r="G29" s="22"/>
      <c r="H29" s="22"/>
      <c r="I29" s="22"/>
      <c r="J29" s="22"/>
      <c r="K29" s="22"/>
      <c r="L29" s="22"/>
      <c r="M29" s="22"/>
      <c r="N29" s="22"/>
      <c r="O29" s="22"/>
      <c r="P29" s="22"/>
      <c r="Q29" s="22"/>
      <c r="R29" s="1"/>
      <c r="S29" s="39"/>
      <c r="T29" s="1"/>
      <c r="U29" s="1"/>
      <c r="V29" s="1"/>
      <c r="W29" s="1"/>
      <c r="X29" s="1"/>
      <c r="Y29" s="1"/>
      <c r="Z29" s="1"/>
    </row>
    <row r="30" spans="1:26" ht="15.75" customHeight="1" x14ac:dyDescent="0.2">
      <c r="A30" s="21">
        <f>Kontoplan!B28</f>
        <v>3995</v>
      </c>
      <c r="B30" s="21" t="str">
        <f>Kontoplan!C28</f>
        <v>Annen støtte</v>
      </c>
      <c r="C30" s="22"/>
      <c r="D30" s="22"/>
      <c r="E30" s="31">
        <f t="shared" si="0"/>
        <v>0</v>
      </c>
      <c r="F30" s="22"/>
      <c r="G30" s="22"/>
      <c r="H30" s="22"/>
      <c r="I30" s="22"/>
      <c r="J30" s="22"/>
      <c r="K30" s="22"/>
      <c r="L30" s="22"/>
      <c r="M30" s="22"/>
      <c r="N30" s="22"/>
      <c r="O30" s="22"/>
      <c r="P30" s="22"/>
      <c r="Q30" s="22"/>
      <c r="R30" s="1"/>
      <c r="S30" s="39"/>
      <c r="T30" s="1"/>
      <c r="U30" s="1"/>
      <c r="V30" s="1"/>
      <c r="W30" s="1"/>
      <c r="X30" s="1"/>
      <c r="Y30" s="1"/>
      <c r="Z30" s="1"/>
    </row>
    <row r="31" spans="1:26" ht="15.75" customHeight="1" x14ac:dyDescent="0.2">
      <c r="A31" s="1"/>
      <c r="B31" s="1"/>
      <c r="C31" s="28"/>
      <c r="D31" s="28"/>
      <c r="E31" s="28"/>
      <c r="F31" s="28"/>
      <c r="G31" s="28"/>
      <c r="H31" s="28"/>
      <c r="I31" s="28"/>
      <c r="J31" s="28"/>
      <c r="K31" s="28"/>
      <c r="L31" s="28"/>
      <c r="M31" s="28"/>
      <c r="N31" s="28"/>
      <c r="O31" s="28"/>
      <c r="P31" s="28"/>
      <c r="Q31" s="28"/>
      <c r="R31" s="1"/>
      <c r="S31" s="1"/>
      <c r="T31" s="1"/>
      <c r="U31" s="1"/>
      <c r="V31" s="1"/>
      <c r="W31" s="1"/>
      <c r="X31" s="1"/>
      <c r="Y31" s="1"/>
      <c r="Z31" s="1"/>
    </row>
    <row r="32" spans="1:26" ht="15.75" customHeight="1" x14ac:dyDescent="0.2">
      <c r="A32" s="63" t="s">
        <v>170</v>
      </c>
      <c r="B32" s="61"/>
      <c r="C32" s="30">
        <f t="shared" ref="C32:Q32" si="1">SUM(C13:C31)</f>
        <v>0</v>
      </c>
      <c r="D32" s="30">
        <f t="shared" si="1"/>
        <v>0</v>
      </c>
      <c r="E32" s="31">
        <f t="shared" si="1"/>
        <v>0</v>
      </c>
      <c r="F32" s="30">
        <f t="shared" si="1"/>
        <v>0</v>
      </c>
      <c r="G32" s="30">
        <f t="shared" si="1"/>
        <v>0</v>
      </c>
      <c r="H32" s="30">
        <f t="shared" si="1"/>
        <v>0</v>
      </c>
      <c r="I32" s="30">
        <f t="shared" si="1"/>
        <v>0</v>
      </c>
      <c r="J32" s="30">
        <f t="shared" si="1"/>
        <v>0</v>
      </c>
      <c r="K32" s="30">
        <f t="shared" si="1"/>
        <v>0</v>
      </c>
      <c r="L32" s="30">
        <f t="shared" si="1"/>
        <v>0</v>
      </c>
      <c r="M32" s="30">
        <f t="shared" si="1"/>
        <v>0</v>
      </c>
      <c r="N32" s="30">
        <f t="shared" si="1"/>
        <v>0</v>
      </c>
      <c r="O32" s="30">
        <f t="shared" si="1"/>
        <v>0</v>
      </c>
      <c r="P32" s="30">
        <f t="shared" si="1"/>
        <v>0</v>
      </c>
      <c r="Q32" s="30">
        <f t="shared" si="1"/>
        <v>0</v>
      </c>
      <c r="R32" s="1"/>
      <c r="S32" s="3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5" t="s">
        <v>171</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9" t="s">
        <v>162</v>
      </c>
      <c r="B38" s="19" t="s">
        <v>163</v>
      </c>
      <c r="C38" s="19" t="s">
        <v>164</v>
      </c>
      <c r="D38" s="19" t="s">
        <v>165</v>
      </c>
      <c r="E38" s="20" t="s">
        <v>166</v>
      </c>
      <c r="F38" s="19" t="s">
        <v>177</v>
      </c>
      <c r="G38" s="19" t="s">
        <v>178</v>
      </c>
      <c r="H38" s="19" t="s">
        <v>179</v>
      </c>
      <c r="I38" s="19" t="s">
        <v>180</v>
      </c>
      <c r="J38" s="19" t="s">
        <v>181</v>
      </c>
      <c r="K38" s="19" t="s">
        <v>182</v>
      </c>
      <c r="L38" s="19" t="s">
        <v>183</v>
      </c>
      <c r="M38" s="19" t="s">
        <v>184</v>
      </c>
      <c r="N38" s="19" t="s">
        <v>185</v>
      </c>
      <c r="O38" s="19" t="s">
        <v>186</v>
      </c>
      <c r="P38" s="19" t="s">
        <v>187</v>
      </c>
      <c r="Q38" s="19" t="s">
        <v>188</v>
      </c>
      <c r="R38" s="38"/>
      <c r="S38" s="19" t="s">
        <v>189</v>
      </c>
      <c r="T38" s="1"/>
      <c r="U38" s="1"/>
      <c r="V38" s="1"/>
      <c r="W38" s="1"/>
      <c r="X38" s="1"/>
      <c r="Y38" s="1"/>
      <c r="Z38" s="1"/>
    </row>
    <row r="39" spans="1:26" ht="15.75" customHeight="1" x14ac:dyDescent="0.2">
      <c r="A39" s="21">
        <f>Kontoplan!B29</f>
        <v>5910</v>
      </c>
      <c r="B39" s="21" t="str">
        <f>Kontoplan!C29</f>
        <v>Lunsjkort</v>
      </c>
      <c r="C39" s="22"/>
      <c r="D39" s="22"/>
      <c r="E39" s="31">
        <f t="shared" ref="E39:E70" si="2">SUM(F39:Q39)</f>
        <v>0</v>
      </c>
      <c r="F39" s="22"/>
      <c r="G39" s="22"/>
      <c r="H39" s="22"/>
      <c r="I39" s="22"/>
      <c r="J39" s="22"/>
      <c r="K39" s="22"/>
      <c r="L39" s="22"/>
      <c r="M39" s="22"/>
      <c r="N39" s="22"/>
      <c r="O39" s="22"/>
      <c r="P39" s="22"/>
      <c r="Q39" s="22"/>
      <c r="R39" s="1"/>
      <c r="S39" s="39"/>
      <c r="T39" s="1"/>
      <c r="U39" s="1"/>
      <c r="V39" s="1"/>
      <c r="W39" s="1"/>
      <c r="X39" s="1"/>
      <c r="Y39" s="1"/>
      <c r="Z39" s="1"/>
    </row>
    <row r="40" spans="1:26" ht="15.75" customHeight="1" x14ac:dyDescent="0.2">
      <c r="A40" s="21">
        <f>Kontoplan!B30</f>
        <v>5995</v>
      </c>
      <c r="B40" s="21" t="str">
        <f>Kontoplan!C30</f>
        <v>Styrekostnader</v>
      </c>
      <c r="C40" s="22"/>
      <c r="D40" s="22"/>
      <c r="E40" s="31">
        <f t="shared" si="2"/>
        <v>0</v>
      </c>
      <c r="F40" s="22"/>
      <c r="G40" s="22"/>
      <c r="H40" s="22"/>
      <c r="I40" s="22"/>
      <c r="J40" s="22"/>
      <c r="K40" s="22"/>
      <c r="L40" s="22"/>
      <c r="M40" s="22"/>
      <c r="N40" s="22"/>
      <c r="O40" s="22"/>
      <c r="P40" s="22"/>
      <c r="Q40" s="22"/>
      <c r="R40" s="1"/>
      <c r="S40" s="39"/>
      <c r="T40" s="1"/>
      <c r="U40" s="1"/>
      <c r="V40" s="1"/>
      <c r="W40" s="1"/>
      <c r="X40" s="1"/>
      <c r="Y40" s="1"/>
      <c r="Z40" s="1"/>
    </row>
    <row r="41" spans="1:26" ht="15.75" customHeight="1" x14ac:dyDescent="0.2">
      <c r="A41" s="21">
        <f>Kontoplan!B31</f>
        <v>6480</v>
      </c>
      <c r="B41" s="21" t="str">
        <f>Kontoplan!C31</f>
        <v>Leiekostnad idrett</v>
      </c>
      <c r="C41" s="22"/>
      <c r="D41" s="22"/>
      <c r="E41" s="31">
        <f t="shared" si="2"/>
        <v>0</v>
      </c>
      <c r="F41" s="22"/>
      <c r="G41" s="22"/>
      <c r="H41" s="22"/>
      <c r="I41" s="22"/>
      <c r="J41" s="22"/>
      <c r="K41" s="22"/>
      <c r="L41" s="22"/>
      <c r="M41" s="22"/>
      <c r="N41" s="22"/>
      <c r="O41" s="22"/>
      <c r="P41" s="22"/>
      <c r="Q41" s="22"/>
      <c r="R41" s="1"/>
      <c r="S41" s="39"/>
      <c r="T41" s="1"/>
      <c r="U41" s="1"/>
      <c r="V41" s="1"/>
      <c r="W41" s="1"/>
      <c r="X41" s="1"/>
      <c r="Y41" s="1"/>
      <c r="Z41" s="1"/>
    </row>
    <row r="42" spans="1:26" ht="15.75" customHeight="1" x14ac:dyDescent="0.2">
      <c r="A42" s="21">
        <f>Kontoplan!B32</f>
        <v>6490</v>
      </c>
      <c r="B42" s="21" t="str">
        <f>Kontoplan!C32</f>
        <v>Leiekostnad annen</v>
      </c>
      <c r="C42" s="22"/>
      <c r="D42" s="22"/>
      <c r="E42" s="31">
        <f t="shared" si="2"/>
        <v>0</v>
      </c>
      <c r="F42" s="22"/>
      <c r="G42" s="22"/>
      <c r="H42" s="22"/>
      <c r="I42" s="22"/>
      <c r="J42" s="22"/>
      <c r="K42" s="22"/>
      <c r="L42" s="22"/>
      <c r="M42" s="22"/>
      <c r="N42" s="22"/>
      <c r="O42" s="22"/>
      <c r="P42" s="22"/>
      <c r="Q42" s="22"/>
      <c r="R42" s="1"/>
      <c r="S42" s="39"/>
      <c r="T42" s="1"/>
      <c r="U42" s="1"/>
      <c r="V42" s="1"/>
      <c r="W42" s="1"/>
      <c r="X42" s="1"/>
      <c r="Y42" s="1"/>
      <c r="Z42" s="1"/>
    </row>
    <row r="43" spans="1:26" ht="15.75" customHeight="1" x14ac:dyDescent="0.2">
      <c r="A43" s="21">
        <f>Kontoplan!B33</f>
        <v>6540</v>
      </c>
      <c r="B43" s="21" t="str">
        <f>Kontoplan!C33</f>
        <v>Idrettsutstyr</v>
      </c>
      <c r="C43" s="22"/>
      <c r="D43" s="22"/>
      <c r="E43" s="31">
        <f t="shared" si="2"/>
        <v>0</v>
      </c>
      <c r="F43" s="22"/>
      <c r="G43" s="22"/>
      <c r="H43" s="22"/>
      <c r="I43" s="22"/>
      <c r="J43" s="22"/>
      <c r="K43" s="22"/>
      <c r="L43" s="22"/>
      <c r="M43" s="22"/>
      <c r="N43" s="22"/>
      <c r="O43" s="22"/>
      <c r="P43" s="22"/>
      <c r="Q43" s="22"/>
      <c r="R43" s="1"/>
      <c r="S43" s="39"/>
      <c r="T43" s="1"/>
      <c r="U43" s="1"/>
      <c r="V43" s="1"/>
      <c r="W43" s="1"/>
      <c r="X43" s="1"/>
      <c r="Y43" s="1"/>
      <c r="Z43" s="1"/>
    </row>
    <row r="44" spans="1:26" ht="15.75" customHeight="1" x14ac:dyDescent="0.2">
      <c r="A44" s="21">
        <f>Kontoplan!B34</f>
        <v>6550</v>
      </c>
      <c r="B44" s="21" t="str">
        <f>Kontoplan!C34</f>
        <v>Driftsmateriale</v>
      </c>
      <c r="C44" s="22"/>
      <c r="D44" s="22"/>
      <c r="E44" s="31">
        <f t="shared" si="2"/>
        <v>0</v>
      </c>
      <c r="F44" s="22"/>
      <c r="G44" s="22"/>
      <c r="H44" s="22"/>
      <c r="I44" s="22"/>
      <c r="J44" s="22"/>
      <c r="K44" s="22"/>
      <c r="L44" s="22"/>
      <c r="M44" s="22"/>
      <c r="N44" s="22"/>
      <c r="O44" s="22"/>
      <c r="P44" s="22"/>
      <c r="Q44" s="22"/>
      <c r="R44" s="1"/>
      <c r="S44" s="39"/>
      <c r="T44" s="1"/>
      <c r="U44" s="1"/>
      <c r="V44" s="1"/>
      <c r="W44" s="1"/>
      <c r="X44" s="1"/>
      <c r="Y44" s="1"/>
      <c r="Z44" s="1"/>
    </row>
    <row r="45" spans="1:26" ht="15.75" customHeight="1" x14ac:dyDescent="0.2">
      <c r="A45" s="21">
        <f>Kontoplan!B35</f>
        <v>6555</v>
      </c>
      <c r="B45" s="21" t="str">
        <f>Kontoplan!C35</f>
        <v>Andre driftskostnader</v>
      </c>
      <c r="C45" s="22"/>
      <c r="D45" s="22"/>
      <c r="E45" s="31">
        <f t="shared" si="2"/>
        <v>0</v>
      </c>
      <c r="F45" s="22"/>
      <c r="G45" s="22"/>
      <c r="H45" s="22"/>
      <c r="I45" s="22"/>
      <c r="J45" s="22"/>
      <c r="K45" s="22"/>
      <c r="L45" s="22"/>
      <c r="M45" s="22"/>
      <c r="N45" s="22"/>
      <c r="O45" s="22"/>
      <c r="P45" s="22"/>
      <c r="Q45" s="22"/>
      <c r="R45" s="1"/>
      <c r="S45" s="39"/>
      <c r="T45" s="1"/>
      <c r="U45" s="1"/>
      <c r="V45" s="1"/>
      <c r="W45" s="1"/>
      <c r="X45" s="1"/>
      <c r="Y45" s="1"/>
      <c r="Z45" s="1"/>
    </row>
    <row r="46" spans="1:26" ht="15.75" customHeight="1" x14ac:dyDescent="0.2">
      <c r="A46" s="21">
        <f>Kontoplan!B36</f>
        <v>6571</v>
      </c>
      <c r="B46" s="21" t="str">
        <f>Kontoplan!C36</f>
        <v>Drakter</v>
      </c>
      <c r="C46" s="22"/>
      <c r="D46" s="22"/>
      <c r="E46" s="31">
        <f t="shared" si="2"/>
        <v>0</v>
      </c>
      <c r="F46" s="22"/>
      <c r="G46" s="22"/>
      <c r="H46" s="22"/>
      <c r="I46" s="22"/>
      <c r="J46" s="22"/>
      <c r="K46" s="22"/>
      <c r="L46" s="22"/>
      <c r="M46" s="22"/>
      <c r="N46" s="22"/>
      <c r="O46" s="22"/>
      <c r="P46" s="22"/>
      <c r="Q46" s="22"/>
      <c r="R46" s="1"/>
      <c r="S46" s="39"/>
      <c r="T46" s="1"/>
      <c r="U46" s="1"/>
      <c r="V46" s="1"/>
      <c r="W46" s="1"/>
      <c r="X46" s="1"/>
      <c r="Y46" s="1"/>
      <c r="Z46" s="1"/>
    </row>
    <row r="47" spans="1:26" ht="15.75" customHeight="1" x14ac:dyDescent="0.2">
      <c r="A47" s="21">
        <f>Kontoplan!B37</f>
        <v>6572</v>
      </c>
      <c r="B47" s="21" t="str">
        <f>Kontoplan!C37</f>
        <v>Annet klær</v>
      </c>
      <c r="C47" s="22"/>
      <c r="D47" s="22"/>
      <c r="E47" s="31">
        <f t="shared" si="2"/>
        <v>0</v>
      </c>
      <c r="F47" s="22"/>
      <c r="G47" s="22"/>
      <c r="H47" s="22"/>
      <c r="I47" s="22"/>
      <c r="J47" s="22"/>
      <c r="K47" s="22"/>
      <c r="L47" s="22"/>
      <c r="M47" s="22"/>
      <c r="N47" s="22"/>
      <c r="O47" s="22"/>
      <c r="P47" s="22"/>
      <c r="Q47" s="22"/>
      <c r="R47" s="1"/>
      <c r="S47" s="39"/>
      <c r="T47" s="1"/>
      <c r="U47" s="1"/>
      <c r="V47" s="1"/>
      <c r="W47" s="1"/>
      <c r="X47" s="1"/>
      <c r="Y47" s="1"/>
      <c r="Z47" s="1"/>
    </row>
    <row r="48" spans="1:26" ht="15.75" customHeight="1" x14ac:dyDescent="0.2">
      <c r="A48" s="21">
        <f>Kontoplan!B38</f>
        <v>6620</v>
      </c>
      <c r="B48" s="21" t="str">
        <f>Kontoplan!C38</f>
        <v>Reparasjon og vedlikehold</v>
      </c>
      <c r="C48" s="22"/>
      <c r="D48" s="22"/>
      <c r="E48" s="31">
        <f t="shared" si="2"/>
        <v>0</v>
      </c>
      <c r="F48" s="22"/>
      <c r="G48" s="22"/>
      <c r="H48" s="22"/>
      <c r="I48" s="22"/>
      <c r="J48" s="22"/>
      <c r="K48" s="22"/>
      <c r="L48" s="22"/>
      <c r="M48" s="22"/>
      <c r="N48" s="22"/>
      <c r="O48" s="22"/>
      <c r="P48" s="22"/>
      <c r="Q48" s="22"/>
      <c r="R48" s="1"/>
      <c r="S48" s="39"/>
      <c r="T48" s="1"/>
      <c r="U48" s="1"/>
      <c r="V48" s="1"/>
      <c r="W48" s="1"/>
      <c r="X48" s="1"/>
      <c r="Y48" s="1"/>
      <c r="Z48" s="1"/>
    </row>
    <row r="49" spans="1:26" ht="15.75" customHeight="1" x14ac:dyDescent="0.2">
      <c r="A49" s="21">
        <f>Kontoplan!B39</f>
        <v>6705</v>
      </c>
      <c r="B49" s="21" t="str">
        <f>Kontoplan!C39</f>
        <v>Regnskapshonorar</v>
      </c>
      <c r="C49" s="22"/>
      <c r="D49" s="22"/>
      <c r="E49" s="31">
        <f t="shared" si="2"/>
        <v>0</v>
      </c>
      <c r="F49" s="22"/>
      <c r="G49" s="22"/>
      <c r="H49" s="22"/>
      <c r="I49" s="22"/>
      <c r="J49" s="22"/>
      <c r="K49" s="22"/>
      <c r="L49" s="22"/>
      <c r="M49" s="22"/>
      <c r="N49" s="22"/>
      <c r="O49" s="22"/>
      <c r="P49" s="22"/>
      <c r="Q49" s="22"/>
      <c r="R49" s="1"/>
      <c r="S49" s="39"/>
      <c r="T49" s="1"/>
      <c r="U49" s="1"/>
      <c r="V49" s="1"/>
      <c r="W49" s="1"/>
      <c r="X49" s="1"/>
      <c r="Y49" s="1"/>
      <c r="Z49" s="1"/>
    </row>
    <row r="50" spans="1:26" ht="15.75" customHeight="1" x14ac:dyDescent="0.2">
      <c r="A50" s="21">
        <f>Kontoplan!B40</f>
        <v>6710</v>
      </c>
      <c r="B50" s="21" t="str">
        <f>Kontoplan!C40</f>
        <v>Dommerhonorar</v>
      </c>
      <c r="C50" s="22"/>
      <c r="D50" s="22"/>
      <c r="E50" s="31">
        <f t="shared" si="2"/>
        <v>0</v>
      </c>
      <c r="F50" s="22"/>
      <c r="G50" s="22"/>
      <c r="H50" s="22"/>
      <c r="I50" s="22"/>
      <c r="J50" s="22"/>
      <c r="K50" s="22"/>
      <c r="L50" s="22"/>
      <c r="M50" s="22"/>
      <c r="N50" s="22"/>
      <c r="O50" s="22"/>
      <c r="P50" s="22"/>
      <c r="Q50" s="22"/>
      <c r="R50" s="1"/>
      <c r="S50" s="39"/>
      <c r="T50" s="1"/>
      <c r="U50" s="1"/>
      <c r="V50" s="1"/>
      <c r="W50" s="1"/>
      <c r="X50" s="1"/>
      <c r="Y50" s="1"/>
      <c r="Z50" s="1"/>
    </row>
    <row r="51" spans="1:26" ht="15.75" customHeight="1" x14ac:dyDescent="0.2">
      <c r="A51" s="21">
        <f>Kontoplan!B41</f>
        <v>6711</v>
      </c>
      <c r="B51" s="21" t="str">
        <f>Kontoplan!C41</f>
        <v>Trenerhonorar</v>
      </c>
      <c r="C51" s="22"/>
      <c r="D51" s="22"/>
      <c r="E51" s="31">
        <f t="shared" si="2"/>
        <v>0</v>
      </c>
      <c r="F51" s="22"/>
      <c r="G51" s="22"/>
      <c r="H51" s="22"/>
      <c r="I51" s="22"/>
      <c r="J51" s="22"/>
      <c r="K51" s="22"/>
      <c r="L51" s="22"/>
      <c r="M51" s="22"/>
      <c r="N51" s="22"/>
      <c r="O51" s="22"/>
      <c r="P51" s="22"/>
      <c r="Q51" s="22"/>
      <c r="R51" s="1"/>
      <c r="S51" s="39"/>
      <c r="T51" s="1"/>
      <c r="U51" s="1"/>
      <c r="V51" s="1"/>
      <c r="W51" s="1"/>
      <c r="X51" s="1"/>
      <c r="Y51" s="1"/>
      <c r="Z51" s="1"/>
    </row>
    <row r="52" spans="1:26" ht="15.75" customHeight="1" x14ac:dyDescent="0.2">
      <c r="A52" s="21">
        <f>Kontoplan!B42</f>
        <v>6800</v>
      </c>
      <c r="B52" s="21" t="str">
        <f>Kontoplan!C42</f>
        <v>Kontorrekvisita</v>
      </c>
      <c r="C52" s="22"/>
      <c r="D52" s="22"/>
      <c r="E52" s="31">
        <f t="shared" si="2"/>
        <v>0</v>
      </c>
      <c r="F52" s="22"/>
      <c r="G52" s="22"/>
      <c r="H52" s="22"/>
      <c r="I52" s="22"/>
      <c r="J52" s="22"/>
      <c r="K52" s="22"/>
      <c r="L52" s="22"/>
      <c r="M52" s="22"/>
      <c r="N52" s="22"/>
      <c r="O52" s="22"/>
      <c r="P52" s="22"/>
      <c r="Q52" s="22"/>
      <c r="R52" s="1"/>
      <c r="S52" s="39"/>
      <c r="T52" s="1"/>
      <c r="U52" s="1"/>
      <c r="V52" s="1"/>
      <c r="W52" s="1"/>
      <c r="X52" s="1"/>
      <c r="Y52" s="1"/>
      <c r="Z52" s="1"/>
    </row>
    <row r="53" spans="1:26" ht="15.75" customHeight="1" x14ac:dyDescent="0.2">
      <c r="A53" s="21">
        <f>Kontoplan!B43</f>
        <v>6810</v>
      </c>
      <c r="B53" s="21" t="str">
        <f>Kontoplan!C43</f>
        <v>Datakostnad</v>
      </c>
      <c r="C53" s="22"/>
      <c r="D53" s="22"/>
      <c r="E53" s="31">
        <f t="shared" si="2"/>
        <v>0</v>
      </c>
      <c r="F53" s="22"/>
      <c r="G53" s="22"/>
      <c r="H53" s="22"/>
      <c r="I53" s="22"/>
      <c r="J53" s="22"/>
      <c r="K53" s="22"/>
      <c r="L53" s="22"/>
      <c r="M53" s="22"/>
      <c r="N53" s="22"/>
      <c r="O53" s="22"/>
      <c r="P53" s="22"/>
      <c r="Q53" s="22"/>
      <c r="R53" s="1"/>
      <c r="S53" s="39"/>
      <c r="T53" s="1"/>
      <c r="U53" s="1"/>
      <c r="V53" s="1"/>
      <c r="W53" s="1"/>
      <c r="X53" s="1"/>
      <c r="Y53" s="1"/>
      <c r="Z53" s="1"/>
    </row>
    <row r="54" spans="1:26" ht="15.75" customHeight="1" x14ac:dyDescent="0.2">
      <c r="A54" s="21">
        <f>Kontoplan!B44</f>
        <v>6860</v>
      </c>
      <c r="B54" s="21" t="str">
        <f>Kontoplan!C44</f>
        <v>Møte, kurs, oppdatering o.l</v>
      </c>
      <c r="C54" s="22"/>
      <c r="D54" s="22"/>
      <c r="E54" s="31">
        <f t="shared" si="2"/>
        <v>0</v>
      </c>
      <c r="F54" s="22"/>
      <c r="G54" s="22"/>
      <c r="H54" s="22"/>
      <c r="I54" s="22"/>
      <c r="J54" s="22"/>
      <c r="K54" s="22"/>
      <c r="L54" s="22"/>
      <c r="M54" s="22"/>
      <c r="N54" s="22"/>
      <c r="O54" s="22"/>
      <c r="P54" s="22"/>
      <c r="Q54" s="22"/>
      <c r="R54" s="1"/>
      <c r="S54" s="39"/>
      <c r="T54" s="1"/>
      <c r="U54" s="1"/>
      <c r="V54" s="1"/>
      <c r="W54" s="1"/>
      <c r="X54" s="1"/>
      <c r="Y54" s="1"/>
      <c r="Z54" s="1"/>
    </row>
    <row r="55" spans="1:26" ht="15.75" customHeight="1" x14ac:dyDescent="0.2">
      <c r="A55" s="21">
        <f>Kontoplan!B45</f>
        <v>6900</v>
      </c>
      <c r="B55" s="21" t="str">
        <f>Kontoplan!C45</f>
        <v>Mobil</v>
      </c>
      <c r="C55" s="22"/>
      <c r="D55" s="22"/>
      <c r="E55" s="31">
        <f t="shared" si="2"/>
        <v>0</v>
      </c>
      <c r="F55" s="22"/>
      <c r="G55" s="22"/>
      <c r="H55" s="22"/>
      <c r="I55" s="22"/>
      <c r="J55" s="22"/>
      <c r="K55" s="22"/>
      <c r="L55" s="22"/>
      <c r="M55" s="22"/>
      <c r="N55" s="22"/>
      <c r="O55" s="22"/>
      <c r="P55" s="22"/>
      <c r="Q55" s="22"/>
      <c r="R55" s="1"/>
      <c r="S55" s="39"/>
      <c r="T55" s="1"/>
      <c r="U55" s="1"/>
      <c r="V55" s="1"/>
      <c r="W55" s="1"/>
      <c r="X55" s="1"/>
      <c r="Y55" s="1"/>
      <c r="Z55" s="1"/>
    </row>
    <row r="56" spans="1:26" ht="15.75" customHeight="1" x14ac:dyDescent="0.2">
      <c r="A56" s="21">
        <f>Kontoplan!B46</f>
        <v>7140</v>
      </c>
      <c r="B56" s="21" t="str">
        <f>Kontoplan!C46</f>
        <v>Reisekostnad idrett</v>
      </c>
      <c r="C56" s="22"/>
      <c r="D56" s="22"/>
      <c r="E56" s="31">
        <f t="shared" si="2"/>
        <v>0</v>
      </c>
      <c r="F56" s="22"/>
      <c r="G56" s="22"/>
      <c r="H56" s="22"/>
      <c r="I56" s="22"/>
      <c r="J56" s="22"/>
      <c r="K56" s="22"/>
      <c r="L56" s="22"/>
      <c r="M56" s="22"/>
      <c r="N56" s="22"/>
      <c r="O56" s="22"/>
      <c r="P56" s="22"/>
      <c r="Q56" s="22"/>
      <c r="R56" s="1"/>
      <c r="S56" s="39"/>
      <c r="T56" s="1"/>
      <c r="U56" s="1"/>
      <c r="V56" s="1"/>
      <c r="W56" s="1"/>
      <c r="X56" s="1"/>
      <c r="Y56" s="1"/>
      <c r="Z56" s="1"/>
    </row>
    <row r="57" spans="1:26" ht="15.75" customHeight="1" x14ac:dyDescent="0.2">
      <c r="A57" s="21">
        <f>Kontoplan!B47</f>
        <v>7141</v>
      </c>
      <c r="B57" s="21" t="str">
        <f>Kontoplan!C47</f>
        <v>Reisekostnad annet</v>
      </c>
      <c r="C57" s="22"/>
      <c r="D57" s="22"/>
      <c r="E57" s="31">
        <f t="shared" si="2"/>
        <v>0</v>
      </c>
      <c r="F57" s="22"/>
      <c r="G57" s="22"/>
      <c r="H57" s="22"/>
      <c r="I57" s="22"/>
      <c r="J57" s="22"/>
      <c r="K57" s="22"/>
      <c r="L57" s="22"/>
      <c r="M57" s="22"/>
      <c r="N57" s="22"/>
      <c r="O57" s="22"/>
      <c r="P57" s="22"/>
      <c r="Q57" s="22"/>
      <c r="R57" s="1"/>
      <c r="S57" s="39"/>
      <c r="T57" s="1"/>
      <c r="U57" s="1"/>
      <c r="V57" s="1"/>
      <c r="W57" s="1"/>
      <c r="X57" s="1"/>
      <c r="Y57" s="1"/>
      <c r="Z57" s="1"/>
    </row>
    <row r="58" spans="1:26" ht="15.75" customHeight="1" x14ac:dyDescent="0.2">
      <c r="A58" s="21">
        <f>Kontoplan!B48</f>
        <v>7310</v>
      </c>
      <c r="B58" s="21" t="str">
        <f>Kontoplan!C48</f>
        <v>Arrangement, idrett</v>
      </c>
      <c r="C58" s="22"/>
      <c r="D58" s="22"/>
      <c r="E58" s="31">
        <f t="shared" si="2"/>
        <v>0</v>
      </c>
      <c r="F58" s="22"/>
      <c r="G58" s="22"/>
      <c r="H58" s="22"/>
      <c r="I58" s="22"/>
      <c r="J58" s="22"/>
      <c r="K58" s="22"/>
      <c r="L58" s="22"/>
      <c r="M58" s="22"/>
      <c r="N58" s="22"/>
      <c r="O58" s="22"/>
      <c r="P58" s="22"/>
      <c r="Q58" s="22"/>
      <c r="R58" s="1"/>
      <c r="S58" s="39"/>
      <c r="T58" s="1"/>
      <c r="U58" s="1"/>
      <c r="V58" s="1"/>
      <c r="W58" s="1"/>
      <c r="X58" s="1"/>
      <c r="Y58" s="1"/>
      <c r="Z58" s="1"/>
    </row>
    <row r="59" spans="1:26" ht="15.75" customHeight="1" x14ac:dyDescent="0.2">
      <c r="A59" s="21">
        <f>Kontoplan!B49</f>
        <v>7315</v>
      </c>
      <c r="B59" s="21" t="str">
        <f>Kontoplan!C49</f>
        <v>Arrangement, ikke idrett</v>
      </c>
      <c r="C59" s="22"/>
      <c r="D59" s="22"/>
      <c r="E59" s="31">
        <f t="shared" si="2"/>
        <v>0</v>
      </c>
      <c r="F59" s="22"/>
      <c r="G59" s="22"/>
      <c r="H59" s="22"/>
      <c r="I59" s="22"/>
      <c r="J59" s="22"/>
      <c r="K59" s="22"/>
      <c r="L59" s="22"/>
      <c r="M59" s="22"/>
      <c r="N59" s="22"/>
      <c r="O59" s="22"/>
      <c r="P59" s="22"/>
      <c r="Q59" s="22"/>
      <c r="R59" s="1"/>
      <c r="S59" s="39"/>
      <c r="T59" s="1"/>
      <c r="U59" s="1"/>
      <c r="V59" s="1"/>
      <c r="W59" s="1"/>
      <c r="X59" s="1"/>
      <c r="Y59" s="1"/>
      <c r="Z59" s="1"/>
    </row>
    <row r="60" spans="1:26" ht="15.75" customHeight="1" x14ac:dyDescent="0.2">
      <c r="A60" s="21">
        <f>Kontoplan!B50</f>
        <v>7320</v>
      </c>
      <c r="B60" s="21" t="str">
        <f>Kontoplan!C50</f>
        <v>Markedsføring</v>
      </c>
      <c r="C60" s="22"/>
      <c r="D60" s="22"/>
      <c r="E60" s="31">
        <f t="shared" si="2"/>
        <v>0</v>
      </c>
      <c r="F60" s="22"/>
      <c r="G60" s="22"/>
      <c r="H60" s="22"/>
      <c r="I60" s="22"/>
      <c r="J60" s="22"/>
      <c r="K60" s="22"/>
      <c r="L60" s="22"/>
      <c r="M60" s="22"/>
      <c r="N60" s="22"/>
      <c r="O60" s="22"/>
      <c r="P60" s="22"/>
      <c r="Q60" s="22"/>
      <c r="R60" s="1"/>
      <c r="S60" s="39"/>
      <c r="T60" s="1"/>
      <c r="U60" s="1"/>
      <c r="V60" s="1"/>
      <c r="W60" s="1"/>
      <c r="X60" s="1"/>
      <c r="Y60" s="1"/>
      <c r="Z60" s="1"/>
    </row>
    <row r="61" spans="1:26" ht="15.75" customHeight="1" x14ac:dyDescent="0.2">
      <c r="A61" s="21">
        <f>Kontoplan!B51</f>
        <v>7350</v>
      </c>
      <c r="B61" s="21" t="str">
        <f>Kontoplan!C51</f>
        <v>Representasjon</v>
      </c>
      <c r="C61" s="22"/>
      <c r="D61" s="22"/>
      <c r="E61" s="31">
        <f t="shared" si="2"/>
        <v>0</v>
      </c>
      <c r="F61" s="22"/>
      <c r="G61" s="22"/>
      <c r="H61" s="22"/>
      <c r="I61" s="22"/>
      <c r="J61" s="22"/>
      <c r="K61" s="22"/>
      <c r="L61" s="22"/>
      <c r="M61" s="22"/>
      <c r="N61" s="22"/>
      <c r="O61" s="22"/>
      <c r="P61" s="22"/>
      <c r="Q61" s="22"/>
      <c r="R61" s="1"/>
      <c r="S61" s="39"/>
      <c r="T61" s="1"/>
      <c r="U61" s="1"/>
      <c r="V61" s="1"/>
      <c r="W61" s="1"/>
      <c r="X61" s="1"/>
      <c r="Y61" s="1"/>
      <c r="Z61" s="1"/>
    </row>
    <row r="62" spans="1:26" ht="15.75" customHeight="1" x14ac:dyDescent="0.2">
      <c r="A62" s="21">
        <f>Kontoplan!B52</f>
        <v>7401</v>
      </c>
      <c r="B62" s="21" t="str">
        <f>Kontoplan!C52</f>
        <v>Bot</v>
      </c>
      <c r="C62" s="22"/>
      <c r="D62" s="22"/>
      <c r="E62" s="31">
        <f t="shared" si="2"/>
        <v>0</v>
      </c>
      <c r="F62" s="22"/>
      <c r="G62" s="22"/>
      <c r="H62" s="22"/>
      <c r="I62" s="22"/>
      <c r="J62" s="22"/>
      <c r="K62" s="22"/>
      <c r="L62" s="22"/>
      <c r="M62" s="22"/>
      <c r="N62" s="22"/>
      <c r="O62" s="22"/>
      <c r="P62" s="22"/>
      <c r="Q62" s="22"/>
      <c r="R62" s="1"/>
      <c r="S62" s="39"/>
      <c r="T62" s="1"/>
      <c r="U62" s="1"/>
      <c r="V62" s="1"/>
      <c r="W62" s="1"/>
      <c r="X62" s="1"/>
      <c r="Y62" s="1"/>
      <c r="Z62" s="1"/>
    </row>
    <row r="63" spans="1:26" ht="15.75" customHeight="1" x14ac:dyDescent="0.2">
      <c r="A63" s="21">
        <f>Kontoplan!B53</f>
        <v>7410</v>
      </c>
      <c r="B63" s="21" t="str">
        <f>Kontoplan!C53</f>
        <v>Kontingent</v>
      </c>
      <c r="C63" s="22"/>
      <c r="D63" s="22"/>
      <c r="E63" s="31">
        <f t="shared" si="2"/>
        <v>0</v>
      </c>
      <c r="F63" s="22"/>
      <c r="G63" s="22"/>
      <c r="H63" s="22"/>
      <c r="I63" s="22"/>
      <c r="J63" s="22"/>
      <c r="K63" s="22"/>
      <c r="L63" s="22"/>
      <c r="M63" s="22"/>
      <c r="N63" s="22"/>
      <c r="O63" s="22"/>
      <c r="P63" s="22"/>
      <c r="Q63" s="22"/>
      <c r="R63" s="1"/>
      <c r="S63" s="39"/>
      <c r="T63" s="1"/>
      <c r="U63" s="1"/>
      <c r="V63" s="1"/>
      <c r="W63" s="1"/>
      <c r="X63" s="1"/>
      <c r="Y63" s="1"/>
      <c r="Z63" s="1"/>
    </row>
    <row r="64" spans="1:26" ht="15.75" customHeight="1" x14ac:dyDescent="0.2">
      <c r="A64" s="21">
        <f>Kontoplan!B54</f>
        <v>7430</v>
      </c>
      <c r="B64" s="21" t="str">
        <f>Kontoplan!C54</f>
        <v>Gave</v>
      </c>
      <c r="C64" s="22"/>
      <c r="D64" s="22"/>
      <c r="E64" s="31">
        <f t="shared" si="2"/>
        <v>0</v>
      </c>
      <c r="F64" s="22"/>
      <c r="G64" s="22"/>
      <c r="H64" s="22"/>
      <c r="I64" s="22"/>
      <c r="J64" s="22"/>
      <c r="K64" s="22"/>
      <c r="L64" s="22"/>
      <c r="M64" s="22"/>
      <c r="N64" s="22"/>
      <c r="O64" s="22"/>
      <c r="P64" s="22"/>
      <c r="Q64" s="22"/>
      <c r="R64" s="1"/>
      <c r="S64" s="39"/>
      <c r="T64" s="1"/>
      <c r="U64" s="1"/>
      <c r="V64" s="1"/>
      <c r="W64" s="1"/>
      <c r="X64" s="1"/>
      <c r="Y64" s="1"/>
      <c r="Z64" s="1"/>
    </row>
    <row r="65" spans="1:26" ht="15.75" customHeight="1" x14ac:dyDescent="0.2">
      <c r="A65" s="21">
        <f>Kontoplan!B55</f>
        <v>7500</v>
      </c>
      <c r="B65" s="21" t="str">
        <f>Kontoplan!C55</f>
        <v>Forsikringspremie</v>
      </c>
      <c r="C65" s="22"/>
      <c r="D65" s="22"/>
      <c r="E65" s="31">
        <f t="shared" si="2"/>
        <v>0</v>
      </c>
      <c r="F65" s="22"/>
      <c r="G65" s="22"/>
      <c r="H65" s="22"/>
      <c r="I65" s="22"/>
      <c r="J65" s="22"/>
      <c r="K65" s="22"/>
      <c r="L65" s="22"/>
      <c r="M65" s="22"/>
      <c r="N65" s="22"/>
      <c r="O65" s="22"/>
      <c r="P65" s="22"/>
      <c r="Q65" s="22"/>
      <c r="R65" s="1"/>
      <c r="S65" s="39"/>
      <c r="T65" s="1"/>
      <c r="U65" s="1"/>
      <c r="V65" s="1"/>
      <c r="W65" s="1"/>
      <c r="X65" s="1"/>
      <c r="Y65" s="1"/>
      <c r="Z65" s="1"/>
    </row>
    <row r="66" spans="1:26" ht="15.75" customHeight="1" x14ac:dyDescent="0.2">
      <c r="A66" s="21">
        <f>Kontoplan!B56</f>
        <v>7770</v>
      </c>
      <c r="B66" s="21" t="str">
        <f>Kontoplan!C56</f>
        <v>Bank og kortgebyr</v>
      </c>
      <c r="C66" s="22"/>
      <c r="D66" s="22"/>
      <c r="E66" s="31">
        <f t="shared" si="2"/>
        <v>0</v>
      </c>
      <c r="F66" s="22"/>
      <c r="G66" s="22"/>
      <c r="H66" s="22"/>
      <c r="I66" s="22"/>
      <c r="J66" s="22"/>
      <c r="K66" s="22"/>
      <c r="L66" s="22"/>
      <c r="M66" s="22"/>
      <c r="N66" s="22"/>
      <c r="O66" s="22"/>
      <c r="P66" s="22"/>
      <c r="Q66" s="22"/>
      <c r="R66" s="1"/>
      <c r="S66" s="39"/>
      <c r="T66" s="1"/>
      <c r="U66" s="1"/>
      <c r="V66" s="1"/>
      <c r="W66" s="1"/>
      <c r="X66" s="1"/>
      <c r="Y66" s="1"/>
      <c r="Z66" s="1"/>
    </row>
    <row r="67" spans="1:26" ht="15.75" customHeight="1" x14ac:dyDescent="0.2">
      <c r="A67" s="21">
        <f>Kontoplan!B57</f>
        <v>7791</v>
      </c>
      <c r="B67" s="21" t="str">
        <f>Kontoplan!C57</f>
        <v>Internstøtte grupper</v>
      </c>
      <c r="C67" s="22"/>
      <c r="D67" s="22"/>
      <c r="E67" s="31">
        <f t="shared" si="2"/>
        <v>0</v>
      </c>
      <c r="F67" s="22"/>
      <c r="G67" s="22"/>
      <c r="H67" s="22"/>
      <c r="I67" s="22"/>
      <c r="J67" s="22"/>
      <c r="K67" s="22"/>
      <c r="L67" s="22"/>
      <c r="M67" s="22"/>
      <c r="N67" s="22"/>
      <c r="O67" s="22"/>
      <c r="P67" s="22"/>
      <c r="Q67" s="22"/>
      <c r="R67" s="1"/>
      <c r="S67" s="39"/>
      <c r="T67" s="1"/>
      <c r="U67" s="1"/>
      <c r="V67" s="1"/>
      <c r="W67" s="1"/>
      <c r="X67" s="1"/>
      <c r="Y67" s="1"/>
      <c r="Z67" s="1"/>
    </row>
    <row r="68" spans="1:26" ht="15.75" customHeight="1" x14ac:dyDescent="0.2">
      <c r="A68" s="21">
        <f>Kontoplan!B58</f>
        <v>8050</v>
      </c>
      <c r="B68" s="21" t="str">
        <f>Kontoplan!C58</f>
        <v>Annen renteinntekt</v>
      </c>
      <c r="C68" s="22"/>
      <c r="D68" s="22"/>
      <c r="E68" s="31">
        <f t="shared" si="2"/>
        <v>0</v>
      </c>
      <c r="F68" s="22"/>
      <c r="G68" s="22"/>
      <c r="H68" s="22"/>
      <c r="I68" s="22"/>
      <c r="J68" s="22"/>
      <c r="K68" s="22"/>
      <c r="L68" s="22"/>
      <c r="M68" s="22"/>
      <c r="N68" s="22"/>
      <c r="O68" s="22"/>
      <c r="P68" s="22"/>
      <c r="Q68" s="22"/>
      <c r="R68" s="1"/>
      <c r="S68" s="39"/>
      <c r="T68" s="1"/>
      <c r="U68" s="1"/>
      <c r="V68" s="1"/>
      <c r="W68" s="1"/>
      <c r="X68" s="1"/>
      <c r="Y68" s="1"/>
      <c r="Z68" s="1"/>
    </row>
    <row r="69" spans="1:26" ht="15.75" customHeight="1" x14ac:dyDescent="0.2">
      <c r="A69" s="21">
        <f>Kontoplan!B59</f>
        <v>8150</v>
      </c>
      <c r="B69" s="21" t="str">
        <f>Kontoplan!C59</f>
        <v>Annen rentekostnad</v>
      </c>
      <c r="C69" s="22"/>
      <c r="D69" s="22"/>
      <c r="E69" s="31">
        <f t="shared" si="2"/>
        <v>0</v>
      </c>
      <c r="F69" s="22"/>
      <c r="G69" s="22"/>
      <c r="H69" s="22"/>
      <c r="I69" s="22"/>
      <c r="J69" s="22"/>
      <c r="K69" s="22"/>
      <c r="L69" s="22"/>
      <c r="M69" s="22"/>
      <c r="N69" s="22"/>
      <c r="O69" s="22"/>
      <c r="P69" s="22"/>
      <c r="Q69" s="22"/>
      <c r="R69" s="1"/>
      <c r="S69" s="39"/>
      <c r="T69" s="1"/>
      <c r="U69" s="1"/>
      <c r="V69" s="1"/>
      <c r="W69" s="1"/>
      <c r="X69" s="1"/>
      <c r="Y69" s="1"/>
      <c r="Z69" s="1"/>
    </row>
    <row r="70" spans="1:26" ht="15.75" customHeight="1" x14ac:dyDescent="0.2">
      <c r="A70" s="21">
        <f>Kontoplan!B60</f>
        <v>8170</v>
      </c>
      <c r="B70" s="21" t="str">
        <f>Kontoplan!C60</f>
        <v>Annen finanskostnad</v>
      </c>
      <c r="C70" s="22"/>
      <c r="D70" s="22"/>
      <c r="E70" s="31">
        <f t="shared" si="2"/>
        <v>0</v>
      </c>
      <c r="F70" s="22"/>
      <c r="G70" s="22"/>
      <c r="H70" s="22"/>
      <c r="I70" s="22"/>
      <c r="J70" s="22"/>
      <c r="K70" s="22"/>
      <c r="L70" s="22"/>
      <c r="M70" s="22"/>
      <c r="N70" s="22"/>
      <c r="O70" s="22"/>
      <c r="P70" s="22"/>
      <c r="Q70" s="22"/>
      <c r="R70" s="1"/>
      <c r="S70" s="39"/>
      <c r="T70" s="1"/>
      <c r="U70" s="1"/>
      <c r="V70" s="1"/>
      <c r="W70" s="1"/>
      <c r="X70" s="1"/>
      <c r="Y70" s="1"/>
      <c r="Z70" s="1"/>
    </row>
    <row r="71" spans="1:26" ht="15.75" customHeight="1" x14ac:dyDescent="0.2">
      <c r="A71" s="1"/>
      <c r="B71" s="1"/>
      <c r="C71" s="28"/>
      <c r="D71" s="28"/>
      <c r="E71" s="28"/>
      <c r="F71" s="28"/>
      <c r="G71" s="28"/>
      <c r="H71" s="28"/>
      <c r="I71" s="28"/>
      <c r="J71" s="28"/>
      <c r="K71" s="28"/>
      <c r="L71" s="28"/>
      <c r="M71" s="28"/>
      <c r="N71" s="28"/>
      <c r="O71" s="28"/>
      <c r="P71" s="28"/>
      <c r="Q71" s="28"/>
      <c r="R71" s="1"/>
      <c r="S71" s="1"/>
      <c r="T71" s="1"/>
      <c r="U71" s="1"/>
      <c r="V71" s="1"/>
      <c r="W71" s="1"/>
      <c r="X71" s="1"/>
      <c r="Y71" s="1"/>
      <c r="Z71" s="1"/>
    </row>
    <row r="72" spans="1:26" ht="15.75" customHeight="1" x14ac:dyDescent="0.2">
      <c r="A72" s="63" t="s">
        <v>172</v>
      </c>
      <c r="B72" s="61"/>
      <c r="C72" s="30">
        <f t="shared" ref="C72:Q72" si="3">SUM(C39:C71)</f>
        <v>0</v>
      </c>
      <c r="D72" s="30">
        <f t="shared" si="3"/>
        <v>0</v>
      </c>
      <c r="E72" s="31">
        <f t="shared" si="3"/>
        <v>0</v>
      </c>
      <c r="F72" s="30">
        <f t="shared" si="3"/>
        <v>0</v>
      </c>
      <c r="G72" s="30">
        <f t="shared" si="3"/>
        <v>0</v>
      </c>
      <c r="H72" s="30">
        <f t="shared" si="3"/>
        <v>0</v>
      </c>
      <c r="I72" s="30">
        <f t="shared" si="3"/>
        <v>0</v>
      </c>
      <c r="J72" s="30">
        <f t="shared" si="3"/>
        <v>0</v>
      </c>
      <c r="K72" s="30">
        <f t="shared" si="3"/>
        <v>0</v>
      </c>
      <c r="L72" s="30">
        <f t="shared" si="3"/>
        <v>0</v>
      </c>
      <c r="M72" s="30">
        <f t="shared" si="3"/>
        <v>0</v>
      </c>
      <c r="N72" s="30">
        <f t="shared" si="3"/>
        <v>0</v>
      </c>
      <c r="O72" s="30">
        <f t="shared" si="3"/>
        <v>0</v>
      </c>
      <c r="P72" s="30">
        <f t="shared" si="3"/>
        <v>0</v>
      </c>
      <c r="Q72" s="30">
        <f t="shared" si="3"/>
        <v>0</v>
      </c>
      <c r="R72" s="1"/>
      <c r="S72" s="3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3" t="s">
        <v>173</v>
      </c>
      <c r="B74" s="61"/>
      <c r="C74" s="30">
        <f t="shared" ref="C74:Q74" si="4">C32+C72</f>
        <v>0</v>
      </c>
      <c r="D74" s="30">
        <f t="shared" si="4"/>
        <v>0</v>
      </c>
      <c r="E74" s="31">
        <f t="shared" si="4"/>
        <v>0</v>
      </c>
      <c r="F74" s="30">
        <f t="shared" si="4"/>
        <v>0</v>
      </c>
      <c r="G74" s="30">
        <f t="shared" si="4"/>
        <v>0</v>
      </c>
      <c r="H74" s="30">
        <f t="shared" si="4"/>
        <v>0</v>
      </c>
      <c r="I74" s="30">
        <f t="shared" si="4"/>
        <v>0</v>
      </c>
      <c r="J74" s="30">
        <f t="shared" si="4"/>
        <v>0</v>
      </c>
      <c r="K74" s="30">
        <f t="shared" si="4"/>
        <v>0</v>
      </c>
      <c r="L74" s="30">
        <f t="shared" si="4"/>
        <v>0</v>
      </c>
      <c r="M74" s="30">
        <f t="shared" si="4"/>
        <v>0</v>
      </c>
      <c r="N74" s="30">
        <f t="shared" si="4"/>
        <v>0</v>
      </c>
      <c r="O74" s="30">
        <f t="shared" si="4"/>
        <v>0</v>
      </c>
      <c r="P74" s="30">
        <f t="shared" si="4"/>
        <v>0</v>
      </c>
      <c r="Q74" s="30">
        <f t="shared" si="4"/>
        <v>0</v>
      </c>
      <c r="R74" s="1"/>
      <c r="S74" s="3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Z1000"/>
  <sheetViews>
    <sheetView workbookViewId="0">
      <pane xSplit="2" ySplit="2" topLeftCell="C3" activePane="bottomRight" state="frozen"/>
      <selection pane="topRight" activeCell="C1" sqref="C1"/>
      <selection pane="bottomLeft" activeCell="A3" sqref="A3"/>
      <selection pane="bottomRight" activeCell="C3" sqref="C3"/>
    </sheetView>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176</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6"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7" t="s">
        <v>126</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8" t="str">
        <f ca="1">MID(CELL("filename",A1),FIND("]",CELL("filename",A1))+1,255)</f>
        <v>Tennis</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5" t="s">
        <v>161</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9" t="s">
        <v>162</v>
      </c>
      <c r="B12" s="19" t="s">
        <v>163</v>
      </c>
      <c r="C12" s="19" t="s">
        <v>164</v>
      </c>
      <c r="D12" s="19" t="s">
        <v>165</v>
      </c>
      <c r="E12" s="20" t="s">
        <v>166</v>
      </c>
      <c r="F12" s="19" t="s">
        <v>177</v>
      </c>
      <c r="G12" s="19" t="s">
        <v>178</v>
      </c>
      <c r="H12" s="19" t="s">
        <v>179</v>
      </c>
      <c r="I12" s="19" t="s">
        <v>180</v>
      </c>
      <c r="J12" s="19" t="s">
        <v>181</v>
      </c>
      <c r="K12" s="19" t="s">
        <v>182</v>
      </c>
      <c r="L12" s="19" t="s">
        <v>183</v>
      </c>
      <c r="M12" s="19" t="s">
        <v>184</v>
      </c>
      <c r="N12" s="19" t="s">
        <v>185</v>
      </c>
      <c r="O12" s="19" t="s">
        <v>186</v>
      </c>
      <c r="P12" s="19" t="s">
        <v>187</v>
      </c>
      <c r="Q12" s="19" t="s">
        <v>188</v>
      </c>
      <c r="R12" s="38"/>
      <c r="S12" s="19" t="s">
        <v>189</v>
      </c>
      <c r="T12" s="1"/>
      <c r="U12" s="1"/>
      <c r="V12" s="1"/>
      <c r="W12" s="1"/>
      <c r="X12" s="1"/>
      <c r="Y12" s="1"/>
      <c r="Z12" s="1"/>
    </row>
    <row r="13" spans="1:26" ht="15.75" customHeight="1" x14ac:dyDescent="0.2">
      <c r="A13" s="21">
        <f>Kontoplan!B11</f>
        <v>3000</v>
      </c>
      <c r="B13" s="21" t="str">
        <f>Kontoplan!C11</f>
        <v>Salgsinntekter, avgiftspliktig</v>
      </c>
      <c r="C13" s="22"/>
      <c r="D13" s="22"/>
      <c r="E13" s="31">
        <f t="shared" ref="E13:E30" si="0">SUM(F13:Q13)</f>
        <v>0</v>
      </c>
      <c r="F13" s="22"/>
      <c r="G13" s="22"/>
      <c r="H13" s="22"/>
      <c r="I13" s="22"/>
      <c r="J13" s="22"/>
      <c r="K13" s="22"/>
      <c r="L13" s="22"/>
      <c r="M13" s="22"/>
      <c r="N13" s="22"/>
      <c r="O13" s="22"/>
      <c r="P13" s="22"/>
      <c r="Q13" s="22"/>
      <c r="R13" s="1"/>
      <c r="S13" s="39"/>
      <c r="T13" s="1"/>
      <c r="U13" s="1"/>
      <c r="V13" s="1"/>
      <c r="W13" s="1"/>
      <c r="X13" s="1"/>
      <c r="Y13" s="1"/>
      <c r="Z13" s="1"/>
    </row>
    <row r="14" spans="1:26" ht="15.75" customHeight="1" x14ac:dyDescent="0.2">
      <c r="A14" s="21">
        <f>Kontoplan!B12</f>
        <v>3009</v>
      </c>
      <c r="B14" s="21" t="str">
        <f>Kontoplan!C12</f>
        <v>Sponsorinntekt</v>
      </c>
      <c r="C14" s="22"/>
      <c r="D14" s="22"/>
      <c r="E14" s="31">
        <f t="shared" si="0"/>
        <v>0</v>
      </c>
      <c r="F14" s="22"/>
      <c r="G14" s="22"/>
      <c r="H14" s="22"/>
      <c r="I14" s="22"/>
      <c r="J14" s="22"/>
      <c r="K14" s="22"/>
      <c r="L14" s="22"/>
      <c r="M14" s="22"/>
      <c r="N14" s="22"/>
      <c r="O14" s="22"/>
      <c r="P14" s="22"/>
      <c r="Q14" s="22"/>
      <c r="R14" s="1"/>
      <c r="S14" s="39"/>
      <c r="T14" s="1"/>
      <c r="U14" s="1"/>
      <c r="V14" s="1"/>
      <c r="W14" s="1"/>
      <c r="X14" s="1"/>
      <c r="Y14" s="1"/>
      <c r="Z14" s="1"/>
    </row>
    <row r="15" spans="1:26" ht="15.75" customHeight="1" x14ac:dyDescent="0.2">
      <c r="A15" s="21">
        <f>Kontoplan!B13</f>
        <v>3100</v>
      </c>
      <c r="B15" s="21" t="str">
        <f>Kontoplan!C13</f>
        <v>Salgsinntekter, avgiftsfri</v>
      </c>
      <c r="C15" s="22"/>
      <c r="D15" s="22"/>
      <c r="E15" s="31">
        <f t="shared" si="0"/>
        <v>-146850</v>
      </c>
      <c r="F15" s="22">
        <v>-56100</v>
      </c>
      <c r="G15" s="22">
        <v>-1250</v>
      </c>
      <c r="H15" s="22">
        <v>-60000</v>
      </c>
      <c r="I15" s="22"/>
      <c r="J15" s="22"/>
      <c r="K15" s="22">
        <v>-3000</v>
      </c>
      <c r="L15" s="22"/>
      <c r="M15" s="22"/>
      <c r="N15" s="22">
        <v>-1250</v>
      </c>
      <c r="O15" s="22">
        <v>-24000</v>
      </c>
      <c r="P15" s="22">
        <v>-1250</v>
      </c>
      <c r="Q15" s="22"/>
      <c r="R15" s="1"/>
      <c r="S15" s="39"/>
      <c r="T15" s="1"/>
      <c r="U15" s="1"/>
      <c r="V15" s="1"/>
      <c r="W15" s="1"/>
      <c r="X15" s="1"/>
      <c r="Y15" s="1"/>
      <c r="Z15" s="1"/>
    </row>
    <row r="16" spans="1:26" ht="15.75" customHeight="1" x14ac:dyDescent="0.2">
      <c r="A16" s="21">
        <f>Kontoplan!B14</f>
        <v>3101</v>
      </c>
      <c r="B16" s="21" t="str">
        <f>Kontoplan!C14</f>
        <v>Dugnad</v>
      </c>
      <c r="C16" s="22"/>
      <c r="D16" s="22"/>
      <c r="E16" s="31">
        <f t="shared" si="0"/>
        <v>0</v>
      </c>
      <c r="F16" s="22"/>
      <c r="G16" s="22"/>
      <c r="H16" s="22"/>
      <c r="I16" s="22"/>
      <c r="J16" s="22"/>
      <c r="K16" s="22"/>
      <c r="L16" s="22"/>
      <c r="M16" s="22"/>
      <c r="N16" s="22"/>
      <c r="O16" s="22"/>
      <c r="P16" s="22"/>
      <c r="Q16" s="22"/>
      <c r="R16" s="1"/>
      <c r="S16" s="39"/>
      <c r="T16" s="1"/>
      <c r="U16" s="1"/>
      <c r="V16" s="1"/>
      <c r="W16" s="1"/>
      <c r="X16" s="1"/>
      <c r="Y16" s="1"/>
      <c r="Z16" s="1"/>
    </row>
    <row r="17" spans="1:26" ht="15.75" customHeight="1" x14ac:dyDescent="0.2">
      <c r="A17" s="21">
        <f>Kontoplan!B15</f>
        <v>3410</v>
      </c>
      <c r="B17" s="21" t="str">
        <f>Kontoplan!C15</f>
        <v>Tilskudd fra Oslo Kommune</v>
      </c>
      <c r="C17" s="22"/>
      <c r="D17" s="22"/>
      <c r="E17" s="31">
        <f t="shared" si="0"/>
        <v>0</v>
      </c>
      <c r="F17" s="22"/>
      <c r="G17" s="22"/>
      <c r="H17" s="22"/>
      <c r="I17" s="22"/>
      <c r="J17" s="22"/>
      <c r="K17" s="22"/>
      <c r="L17" s="22"/>
      <c r="M17" s="22"/>
      <c r="N17" s="22"/>
      <c r="O17" s="22"/>
      <c r="P17" s="22"/>
      <c r="Q17" s="22"/>
      <c r="R17" s="1"/>
      <c r="S17" s="39"/>
      <c r="T17" s="1"/>
      <c r="U17" s="1"/>
      <c r="V17" s="1"/>
      <c r="W17" s="1"/>
      <c r="X17" s="1"/>
      <c r="Y17" s="1"/>
      <c r="Z17" s="1"/>
    </row>
    <row r="18" spans="1:26" ht="15.75" customHeight="1" x14ac:dyDescent="0.2">
      <c r="A18" s="21">
        <f>Kontoplan!B16</f>
        <v>3420</v>
      </c>
      <c r="B18" s="21" t="str">
        <f>Kontoplan!C16</f>
        <v>Momskompensasjon</v>
      </c>
      <c r="C18" s="22"/>
      <c r="D18" s="22"/>
      <c r="E18" s="31">
        <f t="shared" si="0"/>
        <v>0</v>
      </c>
      <c r="F18" s="22"/>
      <c r="G18" s="22"/>
      <c r="H18" s="22"/>
      <c r="I18" s="22"/>
      <c r="J18" s="22"/>
      <c r="K18" s="22"/>
      <c r="L18" s="22"/>
      <c r="M18" s="22"/>
      <c r="N18" s="22"/>
      <c r="O18" s="22"/>
      <c r="P18" s="22"/>
      <c r="Q18" s="22"/>
      <c r="R18" s="1"/>
      <c r="S18" s="39"/>
      <c r="T18" s="1"/>
      <c r="U18" s="1"/>
      <c r="V18" s="1"/>
      <c r="W18" s="1"/>
      <c r="X18" s="1"/>
      <c r="Y18" s="1"/>
      <c r="Z18" s="1"/>
    </row>
    <row r="19" spans="1:26" ht="15.75" customHeight="1" x14ac:dyDescent="0.2">
      <c r="A19" s="21">
        <f>Kontoplan!B17</f>
        <v>3430</v>
      </c>
      <c r="B19" s="21" t="str">
        <f>Kontoplan!C17</f>
        <v>Grasrotandelen Norsk Tipping</v>
      </c>
      <c r="C19" s="22"/>
      <c r="D19" s="22"/>
      <c r="E19" s="31">
        <f t="shared" si="0"/>
        <v>0</v>
      </c>
      <c r="F19" s="22"/>
      <c r="G19" s="22"/>
      <c r="H19" s="22"/>
      <c r="I19" s="22"/>
      <c r="J19" s="22"/>
      <c r="K19" s="22"/>
      <c r="L19" s="22"/>
      <c r="M19" s="22"/>
      <c r="N19" s="22"/>
      <c r="O19" s="22"/>
      <c r="P19" s="22"/>
      <c r="Q19" s="22"/>
      <c r="R19" s="1"/>
      <c r="S19" s="39"/>
      <c r="T19" s="1"/>
      <c r="U19" s="1"/>
      <c r="V19" s="1"/>
      <c r="W19" s="1"/>
      <c r="X19" s="1"/>
      <c r="Y19" s="1"/>
      <c r="Z19" s="1"/>
    </row>
    <row r="20" spans="1:26" ht="15.75" customHeight="1" x14ac:dyDescent="0.2">
      <c r="A20" s="21">
        <f>Kontoplan!B18</f>
        <v>3900</v>
      </c>
      <c r="B20" s="21" t="str">
        <f>Kontoplan!C18</f>
        <v>Annen driftsrelatert inntekt</v>
      </c>
      <c r="C20" s="22"/>
      <c r="D20" s="22"/>
      <c r="E20" s="31">
        <f t="shared" si="0"/>
        <v>0</v>
      </c>
      <c r="F20" s="22"/>
      <c r="G20" s="22"/>
      <c r="H20" s="22"/>
      <c r="I20" s="22"/>
      <c r="J20" s="22"/>
      <c r="K20" s="22"/>
      <c r="L20" s="22"/>
      <c r="M20" s="22"/>
      <c r="N20" s="22"/>
      <c r="O20" s="22"/>
      <c r="P20" s="22"/>
      <c r="Q20" s="22"/>
      <c r="R20" s="1"/>
      <c r="S20" s="39"/>
      <c r="T20" s="1"/>
      <c r="U20" s="1"/>
      <c r="V20" s="1"/>
      <c r="W20" s="1"/>
      <c r="X20" s="1"/>
      <c r="Y20" s="1"/>
      <c r="Z20" s="1"/>
    </row>
    <row r="21" spans="1:26" ht="15.75" customHeight="1" x14ac:dyDescent="0.2">
      <c r="A21" s="21">
        <f>Kontoplan!B19</f>
        <v>3901</v>
      </c>
      <c r="B21" s="21" t="str">
        <f>Kontoplan!C19</f>
        <v>Internstøtte BI Athletics</v>
      </c>
      <c r="C21" s="22"/>
      <c r="D21" s="22"/>
      <c r="E21" s="31">
        <f t="shared" si="0"/>
        <v>-24470</v>
      </c>
      <c r="F21" s="22"/>
      <c r="G21" s="22">
        <v>-1250</v>
      </c>
      <c r="H21" s="22">
        <v>-14000</v>
      </c>
      <c r="I21" s="22">
        <v>-720</v>
      </c>
      <c r="J21" s="22"/>
      <c r="K21" s="22"/>
      <c r="L21" s="22"/>
      <c r="M21" s="22"/>
      <c r="N21" s="22">
        <v>-1250</v>
      </c>
      <c r="O21" s="22">
        <v>-6000</v>
      </c>
      <c r="P21" s="22">
        <v>-1250</v>
      </c>
      <c r="Q21" s="22"/>
      <c r="R21" s="1"/>
      <c r="S21" s="39"/>
      <c r="T21" s="1"/>
      <c r="U21" s="1"/>
      <c r="V21" s="1"/>
      <c r="W21" s="1"/>
      <c r="X21" s="1"/>
      <c r="Y21" s="1"/>
      <c r="Z21" s="1"/>
    </row>
    <row r="22" spans="1:26" ht="15.75" customHeight="1" x14ac:dyDescent="0.2">
      <c r="A22" s="21">
        <f>Kontoplan!B20</f>
        <v>3920</v>
      </c>
      <c r="B22" s="21" t="str">
        <f>Kontoplan!C20</f>
        <v>Medlemskontingent</v>
      </c>
      <c r="C22" s="22"/>
      <c r="D22" s="22"/>
      <c r="E22" s="31">
        <f t="shared" si="0"/>
        <v>0</v>
      </c>
      <c r="F22" s="22"/>
      <c r="G22" s="22"/>
      <c r="H22" s="22"/>
      <c r="I22" s="22"/>
      <c r="J22" s="22"/>
      <c r="K22" s="22"/>
      <c r="L22" s="22"/>
      <c r="M22" s="22"/>
      <c r="N22" s="22"/>
      <c r="O22" s="22"/>
      <c r="P22" s="22"/>
      <c r="Q22" s="22"/>
      <c r="R22" s="1"/>
      <c r="S22" s="39"/>
      <c r="T22" s="1"/>
      <c r="U22" s="1"/>
      <c r="V22" s="1"/>
      <c r="W22" s="1"/>
      <c r="X22" s="1"/>
      <c r="Y22" s="1"/>
      <c r="Z22" s="1"/>
    </row>
    <row r="23" spans="1:26" ht="15.75" customHeight="1" x14ac:dyDescent="0.2">
      <c r="A23" s="21">
        <f>Kontoplan!B21</f>
        <v>3921</v>
      </c>
      <c r="B23" s="21" t="str">
        <f>Kontoplan!C21</f>
        <v>Gruppeavgift</v>
      </c>
      <c r="C23" s="22"/>
      <c r="D23" s="22"/>
      <c r="E23" s="31">
        <f t="shared" si="0"/>
        <v>-71250</v>
      </c>
      <c r="F23" s="22">
        <v>-35625</v>
      </c>
      <c r="G23" s="22"/>
      <c r="H23" s="22"/>
      <c r="I23" s="22"/>
      <c r="J23" s="22"/>
      <c r="K23" s="22"/>
      <c r="L23" s="22"/>
      <c r="M23" s="22"/>
      <c r="N23" s="22">
        <v>-35625</v>
      </c>
      <c r="O23" s="22"/>
      <c r="P23" s="22"/>
      <c r="Q23" s="22"/>
      <c r="R23" s="1"/>
      <c r="S23" s="39"/>
      <c r="T23" s="1"/>
      <c r="U23" s="1"/>
      <c r="V23" s="1"/>
      <c r="W23" s="1"/>
      <c r="X23" s="1"/>
      <c r="Y23" s="1"/>
      <c r="Z23" s="1"/>
    </row>
    <row r="24" spans="1:26" ht="15.75" customHeight="1" x14ac:dyDescent="0.2">
      <c r="A24" s="21">
        <f>Kontoplan!B22</f>
        <v>3930</v>
      </c>
      <c r="B24" s="21" t="str">
        <f>Kontoplan!C22</f>
        <v>Treningsavgift</v>
      </c>
      <c r="C24" s="22"/>
      <c r="D24" s="22"/>
      <c r="E24" s="31">
        <f t="shared" si="0"/>
        <v>0</v>
      </c>
      <c r="F24" s="22"/>
      <c r="G24" s="22"/>
      <c r="H24" s="22"/>
      <c r="I24" s="22"/>
      <c r="J24" s="22"/>
      <c r="K24" s="22"/>
      <c r="L24" s="22"/>
      <c r="M24" s="22"/>
      <c r="N24" s="22"/>
      <c r="O24" s="22"/>
      <c r="P24" s="22"/>
      <c r="Q24" s="22"/>
      <c r="R24" s="1"/>
      <c r="S24" s="39"/>
      <c r="T24" s="1"/>
      <c r="U24" s="1"/>
      <c r="V24" s="1"/>
      <c r="W24" s="1"/>
      <c r="X24" s="1"/>
      <c r="Y24" s="1"/>
      <c r="Z24" s="1"/>
    </row>
    <row r="25" spans="1:26" ht="15.75" customHeight="1" x14ac:dyDescent="0.2">
      <c r="A25" s="21">
        <f>Kontoplan!B23</f>
        <v>3990</v>
      </c>
      <c r="B25" s="21" t="str">
        <f>Kontoplan!C23</f>
        <v>Kontingent fra BI-studenter</v>
      </c>
      <c r="C25" s="22"/>
      <c r="D25" s="22"/>
      <c r="E25" s="31">
        <f t="shared" si="0"/>
        <v>0</v>
      </c>
      <c r="F25" s="22"/>
      <c r="G25" s="22"/>
      <c r="H25" s="22"/>
      <c r="I25" s="22"/>
      <c r="J25" s="22"/>
      <c r="K25" s="22"/>
      <c r="L25" s="22"/>
      <c r="M25" s="22"/>
      <c r="N25" s="22"/>
      <c r="O25" s="22"/>
      <c r="P25" s="22"/>
      <c r="Q25" s="22"/>
      <c r="R25" s="1"/>
      <c r="S25" s="39"/>
      <c r="T25" s="1"/>
      <c r="U25" s="1"/>
      <c r="V25" s="1"/>
      <c r="W25" s="1"/>
      <c r="X25" s="1"/>
      <c r="Y25" s="1"/>
      <c r="Z25" s="1"/>
    </row>
    <row r="26" spans="1:26" ht="15.75" customHeight="1" x14ac:dyDescent="0.2">
      <c r="A26" s="21">
        <f>Kontoplan!B24</f>
        <v>3991</v>
      </c>
      <c r="B26" s="21" t="str">
        <f>Kontoplan!C24</f>
        <v>Støtte fra BISO</v>
      </c>
      <c r="C26" s="22"/>
      <c r="D26" s="22"/>
      <c r="E26" s="31">
        <f t="shared" si="0"/>
        <v>0</v>
      </c>
      <c r="F26" s="22"/>
      <c r="G26" s="22"/>
      <c r="H26" s="22"/>
      <c r="I26" s="22"/>
      <c r="J26" s="22"/>
      <c r="K26" s="22"/>
      <c r="L26" s="22"/>
      <c r="M26" s="22"/>
      <c r="N26" s="22"/>
      <c r="O26" s="22"/>
      <c r="P26" s="22"/>
      <c r="Q26" s="22"/>
      <c r="R26" s="1"/>
      <c r="S26" s="39"/>
      <c r="T26" s="1"/>
      <c r="U26" s="1"/>
      <c r="V26" s="1"/>
      <c r="W26" s="1"/>
      <c r="X26" s="1"/>
      <c r="Y26" s="1"/>
      <c r="Z26" s="1"/>
    </row>
    <row r="27" spans="1:26" ht="15.75" customHeight="1" x14ac:dyDescent="0.2">
      <c r="A27" s="21">
        <f>Kontoplan!B25</f>
        <v>3992</v>
      </c>
      <c r="B27" s="21" t="str">
        <f>Kontoplan!C25</f>
        <v>Støtte fra BI</v>
      </c>
      <c r="C27" s="22"/>
      <c r="D27" s="22"/>
      <c r="E27" s="31">
        <f t="shared" si="0"/>
        <v>0</v>
      </c>
      <c r="F27" s="22"/>
      <c r="G27" s="22"/>
      <c r="H27" s="22"/>
      <c r="I27" s="22"/>
      <c r="J27" s="22"/>
      <c r="K27" s="22"/>
      <c r="L27" s="22"/>
      <c r="M27" s="22"/>
      <c r="N27" s="22"/>
      <c r="O27" s="22"/>
      <c r="P27" s="22"/>
      <c r="Q27" s="22"/>
      <c r="R27" s="1"/>
      <c r="S27" s="39"/>
      <c r="T27" s="1"/>
      <c r="U27" s="1"/>
      <c r="V27" s="1"/>
      <c r="W27" s="1"/>
      <c r="X27" s="1"/>
      <c r="Y27" s="1"/>
      <c r="Z27" s="1"/>
    </row>
    <row r="28" spans="1:26" ht="15.75" customHeight="1" x14ac:dyDescent="0.2">
      <c r="A28" s="21">
        <f>Kontoplan!B26</f>
        <v>3993</v>
      </c>
      <c r="B28" s="21" t="str">
        <f>Kontoplan!C26</f>
        <v>Støtte fra Velferdstinget</v>
      </c>
      <c r="C28" s="22"/>
      <c r="D28" s="22"/>
      <c r="E28" s="31">
        <f t="shared" si="0"/>
        <v>0</v>
      </c>
      <c r="F28" s="22"/>
      <c r="G28" s="22"/>
      <c r="H28" s="22"/>
      <c r="I28" s="22"/>
      <c r="J28" s="22"/>
      <c r="K28" s="22"/>
      <c r="L28" s="22"/>
      <c r="M28" s="22"/>
      <c r="N28" s="22"/>
      <c r="O28" s="22"/>
      <c r="P28" s="22"/>
      <c r="Q28" s="22"/>
      <c r="R28" s="1"/>
      <c r="S28" s="39"/>
      <c r="T28" s="1"/>
      <c r="U28" s="1"/>
      <c r="V28" s="1"/>
      <c r="W28" s="1"/>
      <c r="X28" s="1"/>
      <c r="Y28" s="1"/>
      <c r="Z28" s="1"/>
    </row>
    <row r="29" spans="1:26" ht="15.75" customHeight="1" x14ac:dyDescent="0.2">
      <c r="A29" s="21">
        <f>Kontoplan!B27</f>
        <v>3994</v>
      </c>
      <c r="B29" s="21" t="str">
        <f>Kontoplan!C27</f>
        <v>Støtte fra NSI</v>
      </c>
      <c r="C29" s="22"/>
      <c r="D29" s="22"/>
      <c r="E29" s="31">
        <f t="shared" si="0"/>
        <v>0</v>
      </c>
      <c r="F29" s="22"/>
      <c r="G29" s="22"/>
      <c r="H29" s="22"/>
      <c r="I29" s="22"/>
      <c r="J29" s="22"/>
      <c r="K29" s="22"/>
      <c r="L29" s="22"/>
      <c r="M29" s="22"/>
      <c r="N29" s="22"/>
      <c r="O29" s="22"/>
      <c r="P29" s="22"/>
      <c r="Q29" s="22"/>
      <c r="R29" s="1"/>
      <c r="S29" s="39"/>
      <c r="T29" s="1"/>
      <c r="U29" s="1"/>
      <c r="V29" s="1"/>
      <c r="W29" s="1"/>
      <c r="X29" s="1"/>
      <c r="Y29" s="1"/>
      <c r="Z29" s="1"/>
    </row>
    <row r="30" spans="1:26" ht="15.75" customHeight="1" x14ac:dyDescent="0.2">
      <c r="A30" s="21">
        <f>Kontoplan!B28</f>
        <v>3995</v>
      </c>
      <c r="B30" s="21" t="str">
        <f>Kontoplan!C28</f>
        <v>Annen støtte</v>
      </c>
      <c r="C30" s="22"/>
      <c r="D30" s="22"/>
      <c r="E30" s="31">
        <f t="shared" si="0"/>
        <v>0</v>
      </c>
      <c r="F30" s="22"/>
      <c r="G30" s="22"/>
      <c r="H30" s="22"/>
      <c r="I30" s="22"/>
      <c r="J30" s="22"/>
      <c r="K30" s="22"/>
      <c r="L30" s="22"/>
      <c r="M30" s="22"/>
      <c r="N30" s="22"/>
      <c r="O30" s="22"/>
      <c r="P30" s="22"/>
      <c r="Q30" s="22"/>
      <c r="R30" s="1"/>
      <c r="S30" s="39"/>
      <c r="T30" s="1"/>
      <c r="U30" s="1"/>
      <c r="V30" s="1"/>
      <c r="W30" s="1"/>
      <c r="X30" s="1"/>
      <c r="Y30" s="1"/>
      <c r="Z30" s="1"/>
    </row>
    <row r="31" spans="1:26" ht="15.75" customHeight="1" x14ac:dyDescent="0.2">
      <c r="A31" s="1"/>
      <c r="B31" s="1"/>
      <c r="C31" s="28"/>
      <c r="D31" s="28"/>
      <c r="E31" s="28"/>
      <c r="F31" s="28"/>
      <c r="G31" s="28"/>
      <c r="H31" s="28"/>
      <c r="I31" s="28"/>
      <c r="J31" s="28"/>
      <c r="K31" s="28"/>
      <c r="L31" s="28"/>
      <c r="M31" s="28"/>
      <c r="N31" s="28"/>
      <c r="O31" s="28"/>
      <c r="P31" s="28"/>
      <c r="Q31" s="28"/>
      <c r="R31" s="1"/>
      <c r="S31" s="1"/>
      <c r="T31" s="1"/>
      <c r="U31" s="1"/>
      <c r="V31" s="1"/>
      <c r="W31" s="1"/>
      <c r="X31" s="1"/>
      <c r="Y31" s="1"/>
      <c r="Z31" s="1"/>
    </row>
    <row r="32" spans="1:26" ht="15.75" customHeight="1" x14ac:dyDescent="0.2">
      <c r="A32" s="63" t="s">
        <v>170</v>
      </c>
      <c r="B32" s="61"/>
      <c r="C32" s="30">
        <f t="shared" ref="C32:Q32" si="1">SUM(C13:C31)</f>
        <v>0</v>
      </c>
      <c r="D32" s="30">
        <f t="shared" si="1"/>
        <v>0</v>
      </c>
      <c r="E32" s="31">
        <f t="shared" si="1"/>
        <v>-242570</v>
      </c>
      <c r="F32" s="30">
        <f t="shared" si="1"/>
        <v>-91725</v>
      </c>
      <c r="G32" s="30">
        <f t="shared" si="1"/>
        <v>-2500</v>
      </c>
      <c r="H32" s="30">
        <f t="shared" si="1"/>
        <v>-74000</v>
      </c>
      <c r="I32" s="30">
        <f t="shared" si="1"/>
        <v>-720</v>
      </c>
      <c r="J32" s="30">
        <f t="shared" si="1"/>
        <v>0</v>
      </c>
      <c r="K32" s="30">
        <f t="shared" si="1"/>
        <v>-3000</v>
      </c>
      <c r="L32" s="30">
        <f t="shared" si="1"/>
        <v>0</v>
      </c>
      <c r="M32" s="30">
        <f t="shared" si="1"/>
        <v>0</v>
      </c>
      <c r="N32" s="30">
        <f t="shared" si="1"/>
        <v>-38125</v>
      </c>
      <c r="O32" s="30">
        <f t="shared" si="1"/>
        <v>-30000</v>
      </c>
      <c r="P32" s="30">
        <f t="shared" si="1"/>
        <v>-2500</v>
      </c>
      <c r="Q32" s="30">
        <f t="shared" si="1"/>
        <v>0</v>
      </c>
      <c r="R32" s="1"/>
      <c r="S32" s="3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5" t="s">
        <v>171</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9" t="s">
        <v>162</v>
      </c>
      <c r="B38" s="19" t="s">
        <v>163</v>
      </c>
      <c r="C38" s="19" t="s">
        <v>164</v>
      </c>
      <c r="D38" s="19" t="s">
        <v>165</v>
      </c>
      <c r="E38" s="20" t="s">
        <v>166</v>
      </c>
      <c r="F38" s="19" t="s">
        <v>177</v>
      </c>
      <c r="G38" s="19" t="s">
        <v>178</v>
      </c>
      <c r="H38" s="19" t="s">
        <v>179</v>
      </c>
      <c r="I38" s="19" t="s">
        <v>180</v>
      </c>
      <c r="J38" s="19" t="s">
        <v>181</v>
      </c>
      <c r="K38" s="19" t="s">
        <v>182</v>
      </c>
      <c r="L38" s="19" t="s">
        <v>183</v>
      </c>
      <c r="M38" s="19" t="s">
        <v>184</v>
      </c>
      <c r="N38" s="19" t="s">
        <v>185</v>
      </c>
      <c r="O38" s="19" t="s">
        <v>186</v>
      </c>
      <c r="P38" s="19" t="s">
        <v>187</v>
      </c>
      <c r="Q38" s="19" t="s">
        <v>188</v>
      </c>
      <c r="R38" s="38"/>
      <c r="S38" s="19" t="s">
        <v>189</v>
      </c>
      <c r="T38" s="1"/>
      <c r="U38" s="1"/>
      <c r="V38" s="1"/>
      <c r="W38" s="1"/>
      <c r="X38" s="1"/>
      <c r="Y38" s="1"/>
      <c r="Z38" s="1"/>
    </row>
    <row r="39" spans="1:26" ht="15.75" customHeight="1" x14ac:dyDescent="0.2">
      <c r="A39" s="21">
        <f>Kontoplan!B29</f>
        <v>5910</v>
      </c>
      <c r="B39" s="21" t="str">
        <f>Kontoplan!C29</f>
        <v>Lunsjkort</v>
      </c>
      <c r="C39" s="22"/>
      <c r="D39" s="22"/>
      <c r="E39" s="31">
        <f t="shared" ref="E39:E70" si="2">SUM(F39:Q39)</f>
        <v>0</v>
      </c>
      <c r="F39" s="22"/>
      <c r="G39" s="22"/>
      <c r="H39" s="22"/>
      <c r="I39" s="22"/>
      <c r="J39" s="22"/>
      <c r="K39" s="22"/>
      <c r="L39" s="22"/>
      <c r="M39" s="22"/>
      <c r="N39" s="22"/>
      <c r="O39" s="22"/>
      <c r="P39" s="22"/>
      <c r="Q39" s="22"/>
      <c r="R39" s="1"/>
      <c r="S39" s="39"/>
      <c r="T39" s="1"/>
      <c r="U39" s="1"/>
      <c r="V39" s="1"/>
      <c r="W39" s="1"/>
      <c r="X39" s="1"/>
      <c r="Y39" s="1"/>
      <c r="Z39" s="1"/>
    </row>
    <row r="40" spans="1:26" ht="15.75" customHeight="1" x14ac:dyDescent="0.2">
      <c r="A40" s="21">
        <f>Kontoplan!B30</f>
        <v>5995</v>
      </c>
      <c r="B40" s="21" t="str">
        <f>Kontoplan!C30</f>
        <v>Styrekostnader</v>
      </c>
      <c r="C40" s="22"/>
      <c r="D40" s="22"/>
      <c r="E40" s="31">
        <f t="shared" si="2"/>
        <v>720</v>
      </c>
      <c r="F40" s="22"/>
      <c r="G40" s="22"/>
      <c r="H40" s="22"/>
      <c r="I40" s="22">
        <v>720</v>
      </c>
      <c r="J40" s="22"/>
      <c r="K40" s="22"/>
      <c r="L40" s="22"/>
      <c r="M40" s="22"/>
      <c r="N40" s="22"/>
      <c r="O40" s="22"/>
      <c r="P40" s="22"/>
      <c r="Q40" s="22"/>
      <c r="R40" s="1"/>
      <c r="S40" s="39"/>
      <c r="T40" s="1"/>
      <c r="U40" s="1"/>
      <c r="V40" s="1"/>
      <c r="W40" s="1"/>
      <c r="X40" s="1"/>
      <c r="Y40" s="1"/>
      <c r="Z40" s="1"/>
    </row>
    <row r="41" spans="1:26" ht="15.75" customHeight="1" x14ac:dyDescent="0.2">
      <c r="A41" s="21">
        <f>Kontoplan!B31</f>
        <v>6480</v>
      </c>
      <c r="B41" s="21" t="str">
        <f>Kontoplan!C31</f>
        <v>Leiekostnad idrett</v>
      </c>
      <c r="C41" s="22"/>
      <c r="D41" s="22"/>
      <c r="E41" s="31">
        <f t="shared" si="2"/>
        <v>60880</v>
      </c>
      <c r="F41" s="22">
        <v>33840</v>
      </c>
      <c r="G41" s="22"/>
      <c r="H41" s="22">
        <v>4000</v>
      </c>
      <c r="I41" s="22"/>
      <c r="J41" s="22"/>
      <c r="K41" s="22"/>
      <c r="L41" s="22"/>
      <c r="M41" s="22"/>
      <c r="N41" s="22">
        <v>23040</v>
      </c>
      <c r="O41" s="22"/>
      <c r="P41" s="22"/>
      <c r="Q41" s="22"/>
      <c r="R41" s="1"/>
      <c r="S41" s="39"/>
      <c r="T41" s="1"/>
      <c r="U41" s="1"/>
      <c r="V41" s="1"/>
      <c r="W41" s="1"/>
      <c r="X41" s="1"/>
      <c r="Y41" s="1"/>
      <c r="Z41" s="1"/>
    </row>
    <row r="42" spans="1:26" ht="15.75" customHeight="1" x14ac:dyDescent="0.2">
      <c r="A42" s="21">
        <f>Kontoplan!B32</f>
        <v>6490</v>
      </c>
      <c r="B42" s="21" t="str">
        <f>Kontoplan!C32</f>
        <v>Leiekostnad annen</v>
      </c>
      <c r="C42" s="22"/>
      <c r="D42" s="22"/>
      <c r="E42" s="31">
        <f t="shared" si="2"/>
        <v>105000</v>
      </c>
      <c r="F42" s="22">
        <v>40000</v>
      </c>
      <c r="G42" s="22"/>
      <c r="H42" s="22">
        <v>35000</v>
      </c>
      <c r="I42" s="22"/>
      <c r="J42" s="22"/>
      <c r="K42" s="22"/>
      <c r="L42" s="22"/>
      <c r="M42" s="22"/>
      <c r="N42" s="22"/>
      <c r="O42" s="22">
        <v>30000</v>
      </c>
      <c r="P42" s="22"/>
      <c r="Q42" s="22"/>
      <c r="R42" s="1"/>
      <c r="S42" s="39"/>
      <c r="T42" s="1"/>
      <c r="U42" s="1"/>
      <c r="V42" s="1"/>
      <c r="W42" s="1"/>
      <c r="X42" s="1"/>
      <c r="Y42" s="1"/>
      <c r="Z42" s="1"/>
    </row>
    <row r="43" spans="1:26" ht="15.75" customHeight="1" x14ac:dyDescent="0.2">
      <c r="A43" s="21">
        <f>Kontoplan!B33</f>
        <v>6540</v>
      </c>
      <c r="B43" s="21" t="str">
        <f>Kontoplan!C33</f>
        <v>Idrettsutstyr</v>
      </c>
      <c r="C43" s="22"/>
      <c r="D43" s="22"/>
      <c r="E43" s="31">
        <f t="shared" si="2"/>
        <v>7500</v>
      </c>
      <c r="F43" s="22"/>
      <c r="G43" s="22">
        <v>2500</v>
      </c>
      <c r="H43" s="22"/>
      <c r="I43" s="22"/>
      <c r="J43" s="22"/>
      <c r="K43" s="22"/>
      <c r="L43" s="22"/>
      <c r="M43" s="22"/>
      <c r="N43" s="22">
        <v>2500</v>
      </c>
      <c r="O43" s="22"/>
      <c r="P43" s="22">
        <v>2500</v>
      </c>
      <c r="Q43" s="22"/>
      <c r="R43" s="1"/>
      <c r="S43" s="39"/>
      <c r="T43" s="1"/>
      <c r="U43" s="1"/>
      <c r="V43" s="1"/>
      <c r="W43" s="1"/>
      <c r="X43" s="1"/>
      <c r="Y43" s="1"/>
      <c r="Z43" s="1"/>
    </row>
    <row r="44" spans="1:26" ht="15.75" customHeight="1" x14ac:dyDescent="0.2">
      <c r="A44" s="21">
        <f>Kontoplan!B34</f>
        <v>6550</v>
      </c>
      <c r="B44" s="21" t="str">
        <f>Kontoplan!C34</f>
        <v>Driftsmateriale</v>
      </c>
      <c r="C44" s="22"/>
      <c r="D44" s="22"/>
      <c r="E44" s="31">
        <f t="shared" si="2"/>
        <v>0</v>
      </c>
      <c r="F44" s="22"/>
      <c r="G44" s="22"/>
      <c r="H44" s="22"/>
      <c r="I44" s="22"/>
      <c r="J44" s="22"/>
      <c r="K44" s="22"/>
      <c r="L44" s="22"/>
      <c r="M44" s="22"/>
      <c r="N44" s="22"/>
      <c r="O44" s="22"/>
      <c r="P44" s="22"/>
      <c r="Q44" s="22"/>
      <c r="R44" s="1"/>
      <c r="S44" s="39"/>
      <c r="T44" s="1"/>
      <c r="U44" s="1"/>
      <c r="V44" s="1"/>
      <c r="W44" s="1"/>
      <c r="X44" s="1"/>
      <c r="Y44" s="1"/>
      <c r="Z44" s="1"/>
    </row>
    <row r="45" spans="1:26" ht="15.75" customHeight="1" x14ac:dyDescent="0.2">
      <c r="A45" s="21">
        <f>Kontoplan!B35</f>
        <v>6555</v>
      </c>
      <c r="B45" s="21" t="str">
        <f>Kontoplan!C35</f>
        <v>Andre driftskostnader</v>
      </c>
      <c r="C45" s="22"/>
      <c r="D45" s="22"/>
      <c r="E45" s="31">
        <f t="shared" si="2"/>
        <v>0</v>
      </c>
      <c r="F45" s="22"/>
      <c r="G45" s="22"/>
      <c r="H45" s="22"/>
      <c r="I45" s="22"/>
      <c r="J45" s="22"/>
      <c r="K45" s="22"/>
      <c r="L45" s="22"/>
      <c r="M45" s="22"/>
      <c r="N45" s="22"/>
      <c r="O45" s="22"/>
      <c r="P45" s="22"/>
      <c r="Q45" s="22"/>
      <c r="R45" s="1"/>
      <c r="S45" s="39"/>
      <c r="T45" s="1"/>
      <c r="U45" s="1"/>
      <c r="V45" s="1"/>
      <c r="W45" s="1"/>
      <c r="X45" s="1"/>
      <c r="Y45" s="1"/>
      <c r="Z45" s="1"/>
    </row>
    <row r="46" spans="1:26" ht="15.75" customHeight="1" x14ac:dyDescent="0.2">
      <c r="A46" s="21">
        <f>Kontoplan!B36</f>
        <v>6571</v>
      </c>
      <c r="B46" s="21" t="str">
        <f>Kontoplan!C36</f>
        <v>Drakter</v>
      </c>
      <c r="C46" s="22"/>
      <c r="D46" s="22"/>
      <c r="E46" s="31">
        <f t="shared" si="2"/>
        <v>0</v>
      </c>
      <c r="F46" s="22"/>
      <c r="G46" s="22"/>
      <c r="H46" s="22"/>
      <c r="I46" s="22"/>
      <c r="J46" s="22"/>
      <c r="K46" s="22"/>
      <c r="L46" s="22"/>
      <c r="M46" s="22"/>
      <c r="N46" s="22"/>
      <c r="O46" s="22"/>
      <c r="P46" s="22"/>
      <c r="Q46" s="22"/>
      <c r="R46" s="1"/>
      <c r="S46" s="39"/>
      <c r="T46" s="1"/>
      <c r="U46" s="1"/>
      <c r="V46" s="1"/>
      <c r="W46" s="1"/>
      <c r="X46" s="1"/>
      <c r="Y46" s="1"/>
      <c r="Z46" s="1"/>
    </row>
    <row r="47" spans="1:26" ht="15.75" customHeight="1" x14ac:dyDescent="0.2">
      <c r="A47" s="21">
        <f>Kontoplan!B37</f>
        <v>6572</v>
      </c>
      <c r="B47" s="21" t="str">
        <f>Kontoplan!C37</f>
        <v>Annet klær</v>
      </c>
      <c r="C47" s="22"/>
      <c r="D47" s="22"/>
      <c r="E47" s="31">
        <f t="shared" si="2"/>
        <v>0</v>
      </c>
      <c r="F47" s="22"/>
      <c r="G47" s="22"/>
      <c r="H47" s="22"/>
      <c r="I47" s="22"/>
      <c r="J47" s="22"/>
      <c r="K47" s="22"/>
      <c r="L47" s="22"/>
      <c r="M47" s="22"/>
      <c r="N47" s="22"/>
      <c r="O47" s="22"/>
      <c r="P47" s="22"/>
      <c r="Q47" s="22"/>
      <c r="R47" s="1"/>
      <c r="S47" s="39"/>
      <c r="T47" s="1"/>
      <c r="U47" s="1"/>
      <c r="V47" s="1"/>
      <c r="W47" s="1"/>
      <c r="X47" s="1"/>
      <c r="Y47" s="1"/>
      <c r="Z47" s="1"/>
    </row>
    <row r="48" spans="1:26" ht="15.75" customHeight="1" x14ac:dyDescent="0.2">
      <c r="A48" s="21">
        <f>Kontoplan!B38</f>
        <v>6620</v>
      </c>
      <c r="B48" s="21" t="str">
        <f>Kontoplan!C38</f>
        <v>Reparasjon og vedlikehold</v>
      </c>
      <c r="C48" s="22"/>
      <c r="D48" s="22"/>
      <c r="E48" s="31">
        <f t="shared" si="2"/>
        <v>0</v>
      </c>
      <c r="F48" s="22"/>
      <c r="G48" s="22"/>
      <c r="H48" s="22"/>
      <c r="I48" s="22"/>
      <c r="J48" s="22"/>
      <c r="K48" s="22"/>
      <c r="L48" s="22"/>
      <c r="M48" s="22"/>
      <c r="N48" s="22"/>
      <c r="O48" s="22"/>
      <c r="P48" s="22"/>
      <c r="Q48" s="22"/>
      <c r="R48" s="1"/>
      <c r="S48" s="39"/>
      <c r="T48" s="1"/>
      <c r="U48" s="1"/>
      <c r="V48" s="1"/>
      <c r="W48" s="1"/>
      <c r="X48" s="1"/>
      <c r="Y48" s="1"/>
      <c r="Z48" s="1"/>
    </row>
    <row r="49" spans="1:26" ht="15.75" customHeight="1" x14ac:dyDescent="0.2">
      <c r="A49" s="21">
        <f>Kontoplan!B39</f>
        <v>6705</v>
      </c>
      <c r="B49" s="21" t="str">
        <f>Kontoplan!C39</f>
        <v>Regnskapshonorar</v>
      </c>
      <c r="C49" s="22"/>
      <c r="D49" s="22"/>
      <c r="E49" s="31">
        <f t="shared" si="2"/>
        <v>0</v>
      </c>
      <c r="F49" s="22"/>
      <c r="G49" s="22"/>
      <c r="H49" s="22"/>
      <c r="I49" s="22"/>
      <c r="J49" s="22"/>
      <c r="K49" s="22"/>
      <c r="L49" s="22"/>
      <c r="M49" s="22"/>
      <c r="N49" s="22"/>
      <c r="O49" s="22"/>
      <c r="P49" s="22"/>
      <c r="Q49" s="22"/>
      <c r="R49" s="1"/>
      <c r="S49" s="39"/>
      <c r="T49" s="1"/>
      <c r="U49" s="1"/>
      <c r="V49" s="1"/>
      <c r="W49" s="1"/>
      <c r="X49" s="1"/>
      <c r="Y49" s="1"/>
      <c r="Z49" s="1"/>
    </row>
    <row r="50" spans="1:26" ht="15.75" customHeight="1" x14ac:dyDescent="0.2">
      <c r="A50" s="21">
        <f>Kontoplan!B40</f>
        <v>6710</v>
      </c>
      <c r="B50" s="21" t="str">
        <f>Kontoplan!C40</f>
        <v>Dommerhonorar</v>
      </c>
      <c r="C50" s="22"/>
      <c r="D50" s="22"/>
      <c r="E50" s="31">
        <f t="shared" si="2"/>
        <v>0</v>
      </c>
      <c r="F50" s="22"/>
      <c r="G50" s="22"/>
      <c r="H50" s="22"/>
      <c r="I50" s="22"/>
      <c r="J50" s="22"/>
      <c r="K50" s="22"/>
      <c r="L50" s="22"/>
      <c r="M50" s="22"/>
      <c r="N50" s="22"/>
      <c r="O50" s="22"/>
      <c r="P50" s="22"/>
      <c r="Q50" s="22"/>
      <c r="R50" s="1"/>
      <c r="S50" s="39"/>
      <c r="T50" s="1"/>
      <c r="U50" s="1"/>
      <c r="V50" s="1"/>
      <c r="W50" s="1"/>
      <c r="X50" s="1"/>
      <c r="Y50" s="1"/>
      <c r="Z50" s="1"/>
    </row>
    <row r="51" spans="1:26" ht="15.75" customHeight="1" x14ac:dyDescent="0.2">
      <c r="A51" s="21">
        <f>Kontoplan!B41</f>
        <v>6711</v>
      </c>
      <c r="B51" s="21" t="str">
        <f>Kontoplan!C41</f>
        <v>Trenerhonorar</v>
      </c>
      <c r="C51" s="22"/>
      <c r="D51" s="22"/>
      <c r="E51" s="31">
        <f t="shared" si="2"/>
        <v>0</v>
      </c>
      <c r="F51" s="22"/>
      <c r="G51" s="22"/>
      <c r="H51" s="22"/>
      <c r="I51" s="22"/>
      <c r="J51" s="22"/>
      <c r="K51" s="22"/>
      <c r="L51" s="22"/>
      <c r="M51" s="22"/>
      <c r="N51" s="22"/>
      <c r="O51" s="22"/>
      <c r="P51" s="22"/>
      <c r="Q51" s="22"/>
      <c r="R51" s="1"/>
      <c r="S51" s="39"/>
      <c r="T51" s="1"/>
      <c r="U51" s="1"/>
      <c r="V51" s="1"/>
      <c r="W51" s="1"/>
      <c r="X51" s="1"/>
      <c r="Y51" s="1"/>
      <c r="Z51" s="1"/>
    </row>
    <row r="52" spans="1:26" ht="15.75" customHeight="1" x14ac:dyDescent="0.2">
      <c r="A52" s="21">
        <f>Kontoplan!B42</f>
        <v>6800</v>
      </c>
      <c r="B52" s="21" t="str">
        <f>Kontoplan!C42</f>
        <v>Kontorrekvisita</v>
      </c>
      <c r="C52" s="22"/>
      <c r="D52" s="22"/>
      <c r="E52" s="31">
        <f t="shared" si="2"/>
        <v>0</v>
      </c>
      <c r="F52" s="22"/>
      <c r="G52" s="22"/>
      <c r="H52" s="22"/>
      <c r="I52" s="22"/>
      <c r="J52" s="22"/>
      <c r="K52" s="22"/>
      <c r="L52" s="22"/>
      <c r="M52" s="22"/>
      <c r="N52" s="22"/>
      <c r="O52" s="22"/>
      <c r="P52" s="22"/>
      <c r="Q52" s="22"/>
      <c r="R52" s="1"/>
      <c r="S52" s="39"/>
      <c r="T52" s="1"/>
      <c r="U52" s="1"/>
      <c r="V52" s="1"/>
      <c r="W52" s="1"/>
      <c r="X52" s="1"/>
      <c r="Y52" s="1"/>
      <c r="Z52" s="1"/>
    </row>
    <row r="53" spans="1:26" ht="15.75" customHeight="1" x14ac:dyDescent="0.2">
      <c r="A53" s="21">
        <f>Kontoplan!B43</f>
        <v>6810</v>
      </c>
      <c r="B53" s="21" t="str">
        <f>Kontoplan!C43</f>
        <v>Datakostnad</v>
      </c>
      <c r="C53" s="22"/>
      <c r="D53" s="22"/>
      <c r="E53" s="31">
        <f t="shared" si="2"/>
        <v>0</v>
      </c>
      <c r="F53" s="22"/>
      <c r="G53" s="22"/>
      <c r="H53" s="22"/>
      <c r="I53" s="22"/>
      <c r="J53" s="22"/>
      <c r="K53" s="22"/>
      <c r="L53" s="22"/>
      <c r="M53" s="22"/>
      <c r="N53" s="22"/>
      <c r="O53" s="22"/>
      <c r="P53" s="22"/>
      <c r="Q53" s="22"/>
      <c r="R53" s="1"/>
      <c r="S53" s="39"/>
      <c r="T53" s="1"/>
      <c r="U53" s="1"/>
      <c r="V53" s="1"/>
      <c r="W53" s="1"/>
      <c r="X53" s="1"/>
      <c r="Y53" s="1"/>
      <c r="Z53" s="1"/>
    </row>
    <row r="54" spans="1:26" ht="15.75" customHeight="1" x14ac:dyDescent="0.2">
      <c r="A54" s="21">
        <f>Kontoplan!B44</f>
        <v>6860</v>
      </c>
      <c r="B54" s="21" t="str">
        <f>Kontoplan!C44</f>
        <v>Møte, kurs, oppdatering o.l</v>
      </c>
      <c r="C54" s="22"/>
      <c r="D54" s="22"/>
      <c r="E54" s="31">
        <f t="shared" si="2"/>
        <v>0</v>
      </c>
      <c r="F54" s="22"/>
      <c r="G54" s="22"/>
      <c r="H54" s="22"/>
      <c r="I54" s="22"/>
      <c r="J54" s="22"/>
      <c r="K54" s="22"/>
      <c r="L54" s="22"/>
      <c r="M54" s="22"/>
      <c r="N54" s="22"/>
      <c r="O54" s="22"/>
      <c r="P54" s="22"/>
      <c r="Q54" s="22"/>
      <c r="R54" s="1"/>
      <c r="S54" s="39"/>
      <c r="T54" s="1"/>
      <c r="U54" s="1"/>
      <c r="V54" s="1"/>
      <c r="W54" s="1"/>
      <c r="X54" s="1"/>
      <c r="Y54" s="1"/>
      <c r="Z54" s="1"/>
    </row>
    <row r="55" spans="1:26" ht="15.75" customHeight="1" x14ac:dyDescent="0.2">
      <c r="A55" s="21">
        <f>Kontoplan!B45</f>
        <v>6900</v>
      </c>
      <c r="B55" s="21" t="str">
        <f>Kontoplan!C45</f>
        <v>Mobil</v>
      </c>
      <c r="C55" s="22"/>
      <c r="D55" s="22"/>
      <c r="E55" s="31">
        <f t="shared" si="2"/>
        <v>0</v>
      </c>
      <c r="F55" s="22"/>
      <c r="G55" s="22"/>
      <c r="H55" s="22"/>
      <c r="I55" s="22"/>
      <c r="J55" s="22"/>
      <c r="K55" s="22"/>
      <c r="L55" s="22"/>
      <c r="M55" s="22"/>
      <c r="N55" s="22"/>
      <c r="O55" s="22"/>
      <c r="P55" s="22"/>
      <c r="Q55" s="22"/>
      <c r="R55" s="1"/>
      <c r="S55" s="39"/>
      <c r="T55" s="1"/>
      <c r="U55" s="1"/>
      <c r="V55" s="1"/>
      <c r="W55" s="1"/>
      <c r="X55" s="1"/>
      <c r="Y55" s="1"/>
      <c r="Z55" s="1"/>
    </row>
    <row r="56" spans="1:26" ht="15.75" customHeight="1" x14ac:dyDescent="0.2">
      <c r="A56" s="21">
        <f>Kontoplan!B46</f>
        <v>7140</v>
      </c>
      <c r="B56" s="21" t="str">
        <f>Kontoplan!C46</f>
        <v>Reisekostnad idrett</v>
      </c>
      <c r="C56" s="22"/>
      <c r="D56" s="22"/>
      <c r="E56" s="31">
        <f t="shared" si="2"/>
        <v>35000</v>
      </c>
      <c r="F56" s="22"/>
      <c r="G56" s="22"/>
      <c r="H56" s="22">
        <v>35000</v>
      </c>
      <c r="I56" s="22"/>
      <c r="J56" s="22"/>
      <c r="K56" s="22"/>
      <c r="L56" s="22"/>
      <c r="M56" s="22"/>
      <c r="N56" s="22"/>
      <c r="O56" s="22"/>
      <c r="P56" s="22"/>
      <c r="Q56" s="22"/>
      <c r="R56" s="1"/>
      <c r="S56" s="39"/>
      <c r="T56" s="1"/>
      <c r="U56" s="1"/>
      <c r="V56" s="1"/>
      <c r="W56" s="1"/>
      <c r="X56" s="1"/>
      <c r="Y56" s="1"/>
      <c r="Z56" s="1"/>
    </row>
    <row r="57" spans="1:26" ht="15.75" customHeight="1" x14ac:dyDescent="0.2">
      <c r="A57" s="21">
        <f>Kontoplan!B47</f>
        <v>7141</v>
      </c>
      <c r="B57" s="21" t="str">
        <f>Kontoplan!C47</f>
        <v>Reisekostnad annet</v>
      </c>
      <c r="C57" s="22"/>
      <c r="D57" s="22"/>
      <c r="E57" s="31">
        <f t="shared" si="2"/>
        <v>0</v>
      </c>
      <c r="F57" s="22"/>
      <c r="G57" s="22"/>
      <c r="H57" s="22"/>
      <c r="I57" s="22"/>
      <c r="J57" s="22"/>
      <c r="K57" s="22"/>
      <c r="L57" s="22"/>
      <c r="M57" s="22"/>
      <c r="N57" s="22"/>
      <c r="O57" s="22"/>
      <c r="P57" s="22"/>
      <c r="Q57" s="22"/>
      <c r="R57" s="1"/>
      <c r="S57" s="39"/>
      <c r="T57" s="1"/>
      <c r="U57" s="1"/>
      <c r="V57" s="1"/>
      <c r="W57" s="1"/>
      <c r="X57" s="1"/>
      <c r="Y57" s="1"/>
      <c r="Z57" s="1"/>
    </row>
    <row r="58" spans="1:26" ht="15.75" customHeight="1" x14ac:dyDescent="0.2">
      <c r="A58" s="21">
        <f>Kontoplan!B48</f>
        <v>7310</v>
      </c>
      <c r="B58" s="21" t="str">
        <f>Kontoplan!C48</f>
        <v>Arrangement, idrett</v>
      </c>
      <c r="C58" s="22"/>
      <c r="D58" s="22"/>
      <c r="E58" s="31">
        <f t="shared" si="2"/>
        <v>0</v>
      </c>
      <c r="F58" s="22"/>
      <c r="G58" s="22"/>
      <c r="H58" s="22"/>
      <c r="I58" s="22"/>
      <c r="J58" s="22"/>
      <c r="K58" s="22"/>
      <c r="L58" s="22"/>
      <c r="M58" s="22"/>
      <c r="N58" s="22"/>
      <c r="O58" s="22"/>
      <c r="P58" s="22"/>
      <c r="Q58" s="22"/>
      <c r="R58" s="1"/>
      <c r="S58" s="39"/>
      <c r="T58" s="1"/>
      <c r="U58" s="1"/>
      <c r="V58" s="1"/>
      <c r="W58" s="1"/>
      <c r="X58" s="1"/>
      <c r="Y58" s="1"/>
      <c r="Z58" s="1"/>
    </row>
    <row r="59" spans="1:26" ht="15.75" customHeight="1" x14ac:dyDescent="0.2">
      <c r="A59" s="21">
        <f>Kontoplan!B49</f>
        <v>7315</v>
      </c>
      <c r="B59" s="21" t="str">
        <f>Kontoplan!C49</f>
        <v>Arrangement, ikke idrett</v>
      </c>
      <c r="C59" s="22"/>
      <c r="D59" s="22"/>
      <c r="E59" s="31">
        <f t="shared" si="2"/>
        <v>19100</v>
      </c>
      <c r="F59" s="22">
        <v>16100</v>
      </c>
      <c r="G59" s="22"/>
      <c r="H59" s="22"/>
      <c r="I59" s="22"/>
      <c r="J59" s="22"/>
      <c r="K59" s="22">
        <v>3000</v>
      </c>
      <c r="L59" s="22"/>
      <c r="M59" s="22"/>
      <c r="N59" s="22"/>
      <c r="O59" s="22"/>
      <c r="P59" s="22"/>
      <c r="Q59" s="22"/>
      <c r="R59" s="1"/>
      <c r="S59" s="39"/>
      <c r="T59" s="1"/>
      <c r="U59" s="1"/>
      <c r="V59" s="1"/>
      <c r="W59" s="1"/>
      <c r="X59" s="1"/>
      <c r="Y59" s="1"/>
      <c r="Z59" s="1"/>
    </row>
    <row r="60" spans="1:26" ht="15.75" customHeight="1" x14ac:dyDescent="0.2">
      <c r="A60" s="21">
        <f>Kontoplan!B50</f>
        <v>7320</v>
      </c>
      <c r="B60" s="21" t="str">
        <f>Kontoplan!C50</f>
        <v>Markedsføring</v>
      </c>
      <c r="C60" s="22"/>
      <c r="D60" s="22"/>
      <c r="E60" s="31">
        <f t="shared" si="2"/>
        <v>0</v>
      </c>
      <c r="F60" s="22"/>
      <c r="G60" s="22"/>
      <c r="H60" s="22"/>
      <c r="I60" s="22"/>
      <c r="J60" s="22"/>
      <c r="K60" s="22"/>
      <c r="L60" s="22"/>
      <c r="M60" s="22"/>
      <c r="N60" s="22"/>
      <c r="O60" s="22"/>
      <c r="P60" s="22"/>
      <c r="Q60" s="22"/>
      <c r="R60" s="1"/>
      <c r="S60" s="39"/>
      <c r="T60" s="1"/>
      <c r="U60" s="1"/>
      <c r="V60" s="1"/>
      <c r="W60" s="1"/>
      <c r="X60" s="1"/>
      <c r="Y60" s="1"/>
      <c r="Z60" s="1"/>
    </row>
    <row r="61" spans="1:26" ht="15.75" customHeight="1" x14ac:dyDescent="0.2">
      <c r="A61" s="21">
        <f>Kontoplan!B51</f>
        <v>7350</v>
      </c>
      <c r="B61" s="21" t="str">
        <f>Kontoplan!C51</f>
        <v>Representasjon</v>
      </c>
      <c r="C61" s="22"/>
      <c r="D61" s="22"/>
      <c r="E61" s="31">
        <f t="shared" si="2"/>
        <v>0</v>
      </c>
      <c r="F61" s="22"/>
      <c r="G61" s="22"/>
      <c r="H61" s="22"/>
      <c r="I61" s="22"/>
      <c r="J61" s="22"/>
      <c r="K61" s="22"/>
      <c r="L61" s="22"/>
      <c r="M61" s="22"/>
      <c r="N61" s="22"/>
      <c r="O61" s="22"/>
      <c r="P61" s="22"/>
      <c r="Q61" s="22"/>
      <c r="R61" s="1"/>
      <c r="S61" s="39"/>
      <c r="T61" s="1"/>
      <c r="U61" s="1"/>
      <c r="V61" s="1"/>
      <c r="W61" s="1"/>
      <c r="X61" s="1"/>
      <c r="Y61" s="1"/>
      <c r="Z61" s="1"/>
    </row>
    <row r="62" spans="1:26" ht="15.75" customHeight="1" x14ac:dyDescent="0.2">
      <c r="A62" s="21">
        <f>Kontoplan!B52</f>
        <v>7401</v>
      </c>
      <c r="B62" s="21" t="str">
        <f>Kontoplan!C52</f>
        <v>Bot</v>
      </c>
      <c r="C62" s="22"/>
      <c r="D62" s="22"/>
      <c r="E62" s="31">
        <f t="shared" si="2"/>
        <v>0</v>
      </c>
      <c r="F62" s="22"/>
      <c r="G62" s="22"/>
      <c r="H62" s="22"/>
      <c r="I62" s="22"/>
      <c r="J62" s="22"/>
      <c r="K62" s="22"/>
      <c r="L62" s="22"/>
      <c r="M62" s="22"/>
      <c r="N62" s="22"/>
      <c r="O62" s="22"/>
      <c r="P62" s="22"/>
      <c r="Q62" s="22"/>
      <c r="R62" s="1"/>
      <c r="S62" s="39"/>
      <c r="T62" s="1"/>
      <c r="U62" s="1"/>
      <c r="V62" s="1"/>
      <c r="W62" s="1"/>
      <c r="X62" s="1"/>
      <c r="Y62" s="1"/>
      <c r="Z62" s="1"/>
    </row>
    <row r="63" spans="1:26" ht="15.75" customHeight="1" x14ac:dyDescent="0.2">
      <c r="A63" s="21">
        <f>Kontoplan!B53</f>
        <v>7410</v>
      </c>
      <c r="B63" s="21" t="str">
        <f>Kontoplan!C53</f>
        <v>Kontingent</v>
      </c>
      <c r="C63" s="22"/>
      <c r="D63" s="22"/>
      <c r="E63" s="31">
        <f t="shared" si="2"/>
        <v>0</v>
      </c>
      <c r="F63" s="22"/>
      <c r="G63" s="22"/>
      <c r="H63" s="22"/>
      <c r="I63" s="22"/>
      <c r="J63" s="22"/>
      <c r="K63" s="22"/>
      <c r="L63" s="22"/>
      <c r="M63" s="22"/>
      <c r="N63" s="22"/>
      <c r="O63" s="22"/>
      <c r="P63" s="22"/>
      <c r="Q63" s="22"/>
      <c r="R63" s="1"/>
      <c r="S63" s="39"/>
      <c r="T63" s="1"/>
      <c r="U63" s="1"/>
      <c r="V63" s="1"/>
      <c r="W63" s="1"/>
      <c r="X63" s="1"/>
      <c r="Y63" s="1"/>
      <c r="Z63" s="1"/>
    </row>
    <row r="64" spans="1:26" ht="15.75" customHeight="1" x14ac:dyDescent="0.2">
      <c r="A64" s="21">
        <f>Kontoplan!B54</f>
        <v>7430</v>
      </c>
      <c r="B64" s="21" t="str">
        <f>Kontoplan!C54</f>
        <v>Gave</v>
      </c>
      <c r="C64" s="22"/>
      <c r="D64" s="22"/>
      <c r="E64" s="31">
        <f t="shared" si="2"/>
        <v>0</v>
      </c>
      <c r="F64" s="22"/>
      <c r="G64" s="22"/>
      <c r="H64" s="22"/>
      <c r="I64" s="22"/>
      <c r="J64" s="22"/>
      <c r="K64" s="22"/>
      <c r="L64" s="22"/>
      <c r="M64" s="22"/>
      <c r="N64" s="22"/>
      <c r="O64" s="22"/>
      <c r="P64" s="22"/>
      <c r="Q64" s="22"/>
      <c r="R64" s="1"/>
      <c r="S64" s="39"/>
      <c r="T64" s="1"/>
      <c r="U64" s="1"/>
      <c r="V64" s="1"/>
      <c r="W64" s="1"/>
      <c r="X64" s="1"/>
      <c r="Y64" s="1"/>
      <c r="Z64" s="1"/>
    </row>
    <row r="65" spans="1:26" ht="15.75" customHeight="1" x14ac:dyDescent="0.2">
      <c r="A65" s="21">
        <f>Kontoplan!B55</f>
        <v>7500</v>
      </c>
      <c r="B65" s="21" t="str">
        <f>Kontoplan!C55</f>
        <v>Forsikringspremie</v>
      </c>
      <c r="C65" s="22"/>
      <c r="D65" s="22"/>
      <c r="E65" s="31">
        <f t="shared" si="2"/>
        <v>0</v>
      </c>
      <c r="F65" s="22"/>
      <c r="G65" s="22"/>
      <c r="H65" s="22"/>
      <c r="I65" s="22"/>
      <c r="J65" s="22"/>
      <c r="K65" s="22"/>
      <c r="L65" s="22"/>
      <c r="M65" s="22"/>
      <c r="N65" s="22"/>
      <c r="O65" s="22"/>
      <c r="P65" s="22"/>
      <c r="Q65" s="22"/>
      <c r="R65" s="1"/>
      <c r="S65" s="39"/>
      <c r="T65" s="1"/>
      <c r="U65" s="1"/>
      <c r="V65" s="1"/>
      <c r="W65" s="1"/>
      <c r="X65" s="1"/>
      <c r="Y65" s="1"/>
      <c r="Z65" s="1"/>
    </row>
    <row r="66" spans="1:26" ht="15.75" customHeight="1" x14ac:dyDescent="0.2">
      <c r="A66" s="21">
        <f>Kontoplan!B56</f>
        <v>7770</v>
      </c>
      <c r="B66" s="21" t="str">
        <f>Kontoplan!C56</f>
        <v>Bank og kortgebyr</v>
      </c>
      <c r="C66" s="22"/>
      <c r="D66" s="22"/>
      <c r="E66" s="31">
        <f t="shared" si="2"/>
        <v>0</v>
      </c>
      <c r="F66" s="22"/>
      <c r="G66" s="22"/>
      <c r="H66" s="22"/>
      <c r="I66" s="22"/>
      <c r="J66" s="22"/>
      <c r="K66" s="22"/>
      <c r="L66" s="22"/>
      <c r="M66" s="22"/>
      <c r="N66" s="22"/>
      <c r="O66" s="22"/>
      <c r="P66" s="22"/>
      <c r="Q66" s="22"/>
      <c r="R66" s="1"/>
      <c r="S66" s="39"/>
      <c r="T66" s="1"/>
      <c r="U66" s="1"/>
      <c r="V66" s="1"/>
      <c r="W66" s="1"/>
      <c r="X66" s="1"/>
      <c r="Y66" s="1"/>
      <c r="Z66" s="1"/>
    </row>
    <row r="67" spans="1:26" ht="15.75" customHeight="1" x14ac:dyDescent="0.2">
      <c r="A67" s="21">
        <f>Kontoplan!B57</f>
        <v>7791</v>
      </c>
      <c r="B67" s="21" t="str">
        <f>Kontoplan!C57</f>
        <v>Internstøtte grupper</v>
      </c>
      <c r="C67" s="22"/>
      <c r="D67" s="22"/>
      <c r="E67" s="31">
        <f t="shared" si="2"/>
        <v>0</v>
      </c>
      <c r="F67" s="22"/>
      <c r="G67" s="22"/>
      <c r="H67" s="22"/>
      <c r="I67" s="22"/>
      <c r="J67" s="22"/>
      <c r="K67" s="22"/>
      <c r="L67" s="22"/>
      <c r="M67" s="22"/>
      <c r="N67" s="22"/>
      <c r="O67" s="22"/>
      <c r="P67" s="22"/>
      <c r="Q67" s="22"/>
      <c r="R67" s="1"/>
      <c r="S67" s="39"/>
      <c r="T67" s="1"/>
      <c r="U67" s="1"/>
      <c r="V67" s="1"/>
      <c r="W67" s="1"/>
      <c r="X67" s="1"/>
      <c r="Y67" s="1"/>
      <c r="Z67" s="1"/>
    </row>
    <row r="68" spans="1:26" ht="15.75" customHeight="1" x14ac:dyDescent="0.2">
      <c r="A68" s="21">
        <f>Kontoplan!B58</f>
        <v>8050</v>
      </c>
      <c r="B68" s="21" t="str">
        <f>Kontoplan!C58</f>
        <v>Annen renteinntekt</v>
      </c>
      <c r="C68" s="22"/>
      <c r="D68" s="22"/>
      <c r="E68" s="31">
        <f t="shared" si="2"/>
        <v>0</v>
      </c>
      <c r="F68" s="22"/>
      <c r="G68" s="22"/>
      <c r="H68" s="22"/>
      <c r="I68" s="22"/>
      <c r="J68" s="22"/>
      <c r="K68" s="22"/>
      <c r="L68" s="22"/>
      <c r="M68" s="22"/>
      <c r="N68" s="22"/>
      <c r="O68" s="22"/>
      <c r="P68" s="22"/>
      <c r="Q68" s="22"/>
      <c r="R68" s="1"/>
      <c r="S68" s="39"/>
      <c r="T68" s="1"/>
      <c r="U68" s="1"/>
      <c r="V68" s="1"/>
      <c r="W68" s="1"/>
      <c r="X68" s="1"/>
      <c r="Y68" s="1"/>
      <c r="Z68" s="1"/>
    </row>
    <row r="69" spans="1:26" ht="15.75" customHeight="1" x14ac:dyDescent="0.2">
      <c r="A69" s="21">
        <f>Kontoplan!B59</f>
        <v>8150</v>
      </c>
      <c r="B69" s="21" t="str">
        <f>Kontoplan!C59</f>
        <v>Annen rentekostnad</v>
      </c>
      <c r="C69" s="22"/>
      <c r="D69" s="22"/>
      <c r="E69" s="31">
        <f t="shared" si="2"/>
        <v>0</v>
      </c>
      <c r="F69" s="22"/>
      <c r="G69" s="22"/>
      <c r="H69" s="22"/>
      <c r="I69" s="22"/>
      <c r="J69" s="22"/>
      <c r="K69" s="22"/>
      <c r="L69" s="22"/>
      <c r="M69" s="22"/>
      <c r="N69" s="22"/>
      <c r="O69" s="22"/>
      <c r="P69" s="22"/>
      <c r="Q69" s="22"/>
      <c r="R69" s="1"/>
      <c r="S69" s="39"/>
      <c r="T69" s="1"/>
      <c r="U69" s="1"/>
      <c r="V69" s="1"/>
      <c r="W69" s="1"/>
      <c r="X69" s="1"/>
      <c r="Y69" s="1"/>
      <c r="Z69" s="1"/>
    </row>
    <row r="70" spans="1:26" ht="15.75" customHeight="1" x14ac:dyDescent="0.2">
      <c r="A70" s="21">
        <f>Kontoplan!B60</f>
        <v>8170</v>
      </c>
      <c r="B70" s="21" t="str">
        <f>Kontoplan!C60</f>
        <v>Annen finanskostnad</v>
      </c>
      <c r="C70" s="22"/>
      <c r="D70" s="22"/>
      <c r="E70" s="31">
        <f t="shared" si="2"/>
        <v>0</v>
      </c>
      <c r="F70" s="22"/>
      <c r="G70" s="22"/>
      <c r="H70" s="22"/>
      <c r="I70" s="22"/>
      <c r="J70" s="22"/>
      <c r="K70" s="22"/>
      <c r="L70" s="22"/>
      <c r="M70" s="22"/>
      <c r="N70" s="22"/>
      <c r="O70" s="22"/>
      <c r="P70" s="22"/>
      <c r="Q70" s="22"/>
      <c r="R70" s="1"/>
      <c r="S70" s="39"/>
      <c r="T70" s="1"/>
      <c r="U70" s="1"/>
      <c r="V70" s="1"/>
      <c r="W70" s="1"/>
      <c r="X70" s="1"/>
      <c r="Y70" s="1"/>
      <c r="Z70" s="1"/>
    </row>
    <row r="71" spans="1:26" ht="15.75" customHeight="1" x14ac:dyDescent="0.2">
      <c r="A71" s="1"/>
      <c r="B71" s="1"/>
      <c r="C71" s="28"/>
      <c r="D71" s="28"/>
      <c r="E71" s="28"/>
      <c r="F71" s="28"/>
      <c r="G71" s="28"/>
      <c r="H71" s="28"/>
      <c r="I71" s="28"/>
      <c r="J71" s="28"/>
      <c r="K71" s="28"/>
      <c r="L71" s="28"/>
      <c r="M71" s="28"/>
      <c r="N71" s="28"/>
      <c r="O71" s="28"/>
      <c r="P71" s="28"/>
      <c r="Q71" s="28"/>
      <c r="R71" s="1"/>
      <c r="S71" s="1"/>
      <c r="T71" s="1"/>
      <c r="U71" s="1"/>
      <c r="V71" s="1"/>
      <c r="W71" s="1"/>
      <c r="X71" s="1"/>
      <c r="Y71" s="1"/>
      <c r="Z71" s="1"/>
    </row>
    <row r="72" spans="1:26" ht="15.75" customHeight="1" x14ac:dyDescent="0.2">
      <c r="A72" s="63" t="s">
        <v>172</v>
      </c>
      <c r="B72" s="61"/>
      <c r="C72" s="30">
        <f t="shared" ref="C72:Q72" si="3">SUM(C39:C71)</f>
        <v>0</v>
      </c>
      <c r="D72" s="30">
        <f t="shared" si="3"/>
        <v>0</v>
      </c>
      <c r="E72" s="31">
        <f t="shared" si="3"/>
        <v>228200</v>
      </c>
      <c r="F72" s="30">
        <f t="shared" si="3"/>
        <v>89940</v>
      </c>
      <c r="G72" s="30">
        <f t="shared" si="3"/>
        <v>2500</v>
      </c>
      <c r="H72" s="30">
        <f t="shared" si="3"/>
        <v>74000</v>
      </c>
      <c r="I72" s="30">
        <f t="shared" si="3"/>
        <v>720</v>
      </c>
      <c r="J72" s="30">
        <f t="shared" si="3"/>
        <v>0</v>
      </c>
      <c r="K72" s="30">
        <f t="shared" si="3"/>
        <v>3000</v>
      </c>
      <c r="L72" s="30">
        <f t="shared" si="3"/>
        <v>0</v>
      </c>
      <c r="M72" s="30">
        <f t="shared" si="3"/>
        <v>0</v>
      </c>
      <c r="N72" s="30">
        <f t="shared" si="3"/>
        <v>25540</v>
      </c>
      <c r="O72" s="30">
        <f t="shared" si="3"/>
        <v>30000</v>
      </c>
      <c r="P72" s="30">
        <f t="shared" si="3"/>
        <v>2500</v>
      </c>
      <c r="Q72" s="30">
        <f t="shared" si="3"/>
        <v>0</v>
      </c>
      <c r="R72" s="1"/>
      <c r="S72" s="3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3" t="s">
        <v>173</v>
      </c>
      <c r="B74" s="61"/>
      <c r="C74" s="30">
        <f t="shared" ref="C74:Q74" si="4">C32+C72</f>
        <v>0</v>
      </c>
      <c r="D74" s="30">
        <f t="shared" si="4"/>
        <v>0</v>
      </c>
      <c r="E74" s="31">
        <f t="shared" si="4"/>
        <v>-14370</v>
      </c>
      <c r="F74" s="30">
        <f t="shared" si="4"/>
        <v>-1785</v>
      </c>
      <c r="G74" s="30">
        <f t="shared" si="4"/>
        <v>0</v>
      </c>
      <c r="H74" s="30">
        <f t="shared" si="4"/>
        <v>0</v>
      </c>
      <c r="I74" s="30">
        <f t="shared" si="4"/>
        <v>0</v>
      </c>
      <c r="J74" s="30">
        <f t="shared" si="4"/>
        <v>0</v>
      </c>
      <c r="K74" s="30">
        <f t="shared" si="4"/>
        <v>0</v>
      </c>
      <c r="L74" s="30">
        <f t="shared" si="4"/>
        <v>0</v>
      </c>
      <c r="M74" s="30">
        <f t="shared" si="4"/>
        <v>0</v>
      </c>
      <c r="N74" s="30">
        <f t="shared" si="4"/>
        <v>-12585</v>
      </c>
      <c r="O74" s="30">
        <f t="shared" si="4"/>
        <v>0</v>
      </c>
      <c r="P74" s="30">
        <f t="shared" si="4"/>
        <v>0</v>
      </c>
      <c r="Q74" s="30">
        <f t="shared" si="4"/>
        <v>0</v>
      </c>
      <c r="R74" s="1"/>
      <c r="S74" s="3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Z1000"/>
  <sheetViews>
    <sheetView workbookViewId="0">
      <pane xSplit="2" ySplit="1" topLeftCell="C2" activePane="bottomRight" state="frozen"/>
      <selection pane="topRight" activeCell="C1" sqref="C1"/>
      <selection pane="bottomLeft" activeCell="A2" sqref="A2"/>
      <selection pane="bottomRight" activeCell="C2" sqref="C2"/>
    </sheetView>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176</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6"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7" t="s">
        <v>126</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8" t="str">
        <f ca="1">MID(CELL("filename",A1),FIND("]",CELL("filename",A1))+1,255)</f>
        <v>Volleyball</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5" t="s">
        <v>161</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9" t="s">
        <v>162</v>
      </c>
      <c r="B12" s="19" t="s">
        <v>163</v>
      </c>
      <c r="C12" s="19" t="s">
        <v>164</v>
      </c>
      <c r="D12" s="19" t="s">
        <v>165</v>
      </c>
      <c r="E12" s="20" t="s">
        <v>166</v>
      </c>
      <c r="F12" s="19" t="s">
        <v>177</v>
      </c>
      <c r="G12" s="19" t="s">
        <v>178</v>
      </c>
      <c r="H12" s="19" t="s">
        <v>179</v>
      </c>
      <c r="I12" s="19" t="s">
        <v>180</v>
      </c>
      <c r="J12" s="19" t="s">
        <v>181</v>
      </c>
      <c r="K12" s="19" t="s">
        <v>182</v>
      </c>
      <c r="L12" s="19" t="s">
        <v>183</v>
      </c>
      <c r="M12" s="19" t="s">
        <v>184</v>
      </c>
      <c r="N12" s="19" t="s">
        <v>185</v>
      </c>
      <c r="O12" s="19" t="s">
        <v>186</v>
      </c>
      <c r="P12" s="19" t="s">
        <v>187</v>
      </c>
      <c r="Q12" s="19" t="s">
        <v>188</v>
      </c>
      <c r="R12" s="38"/>
      <c r="S12" s="19" t="s">
        <v>189</v>
      </c>
      <c r="T12" s="1"/>
      <c r="U12" s="1"/>
      <c r="V12" s="1"/>
      <c r="W12" s="1"/>
      <c r="X12" s="1"/>
      <c r="Y12" s="1"/>
      <c r="Z12" s="1"/>
    </row>
    <row r="13" spans="1:26" ht="15.75" customHeight="1" x14ac:dyDescent="0.2">
      <c r="A13" s="21">
        <f>Kontoplan!B11</f>
        <v>3000</v>
      </c>
      <c r="B13" s="21" t="str">
        <f>Kontoplan!C11</f>
        <v>Salgsinntekter, avgiftspliktig</v>
      </c>
      <c r="C13" s="22"/>
      <c r="D13" s="22"/>
      <c r="E13" s="31">
        <f t="shared" ref="E13:E28" si="0">SUM(F13:Q13)</f>
        <v>0</v>
      </c>
      <c r="F13" s="22"/>
      <c r="G13" s="22"/>
      <c r="H13" s="22"/>
      <c r="I13" s="22"/>
      <c r="J13" s="22"/>
      <c r="K13" s="22"/>
      <c r="L13" s="22"/>
      <c r="M13" s="22"/>
      <c r="N13" s="22"/>
      <c r="O13" s="22"/>
      <c r="P13" s="22"/>
      <c r="Q13" s="22"/>
      <c r="R13" s="1"/>
      <c r="S13" s="39"/>
      <c r="T13" s="1"/>
      <c r="U13" s="1"/>
      <c r="V13" s="1"/>
      <c r="W13" s="1"/>
      <c r="X13" s="1"/>
      <c r="Y13" s="1"/>
      <c r="Z13" s="1"/>
    </row>
    <row r="14" spans="1:26" ht="15.75" customHeight="1" x14ac:dyDescent="0.2">
      <c r="A14" s="21">
        <f>Kontoplan!B12</f>
        <v>3009</v>
      </c>
      <c r="B14" s="21" t="str">
        <f>Kontoplan!C12</f>
        <v>Sponsorinntekt</v>
      </c>
      <c r="C14" s="22"/>
      <c r="D14" s="22"/>
      <c r="E14" s="31">
        <f t="shared" si="0"/>
        <v>0</v>
      </c>
      <c r="F14" s="22"/>
      <c r="G14" s="22"/>
      <c r="H14" s="22"/>
      <c r="I14" s="22"/>
      <c r="J14" s="22"/>
      <c r="K14" s="22"/>
      <c r="L14" s="22"/>
      <c r="M14" s="22"/>
      <c r="N14" s="22"/>
      <c r="O14" s="22"/>
      <c r="P14" s="22"/>
      <c r="Q14" s="22"/>
      <c r="R14" s="1"/>
      <c r="S14" s="39"/>
      <c r="T14" s="1"/>
      <c r="U14" s="1"/>
      <c r="V14" s="1"/>
      <c r="W14" s="1"/>
      <c r="X14" s="1"/>
      <c r="Y14" s="1"/>
      <c r="Z14" s="1"/>
    </row>
    <row r="15" spans="1:26" ht="15.75" customHeight="1" x14ac:dyDescent="0.2">
      <c r="A15" s="21">
        <f>Kontoplan!B13</f>
        <v>3100</v>
      </c>
      <c r="B15" s="21" t="str">
        <f>Kontoplan!C13</f>
        <v>Salgsinntekter, avgiftsfri</v>
      </c>
      <c r="C15" s="22"/>
      <c r="D15" s="22"/>
      <c r="E15" s="31">
        <f t="shared" si="0"/>
        <v>-108270</v>
      </c>
      <c r="F15" s="22">
        <v>-14500</v>
      </c>
      <c r="G15" s="22">
        <v>-33610</v>
      </c>
      <c r="H15" s="22">
        <v>-1850</v>
      </c>
      <c r="I15" s="22">
        <v>-52400</v>
      </c>
      <c r="J15" s="22">
        <v>0</v>
      </c>
      <c r="K15" s="22">
        <v>0</v>
      </c>
      <c r="L15" s="22">
        <v>0</v>
      </c>
      <c r="M15" s="22">
        <v>0</v>
      </c>
      <c r="N15" s="22">
        <v>-3610</v>
      </c>
      <c r="O15" s="22">
        <v>-2300</v>
      </c>
      <c r="P15" s="22">
        <v>0</v>
      </c>
      <c r="Q15" s="22">
        <v>0</v>
      </c>
      <c r="R15" s="1"/>
      <c r="S15" s="39"/>
      <c r="T15" s="1"/>
      <c r="U15" s="1"/>
      <c r="V15" s="1"/>
      <c r="W15" s="1"/>
      <c r="X15" s="1"/>
      <c r="Y15" s="1"/>
      <c r="Z15" s="1"/>
    </row>
    <row r="16" spans="1:26" ht="15.75" customHeight="1" x14ac:dyDescent="0.2">
      <c r="A16" s="21">
        <f>Kontoplan!B14</f>
        <v>3101</v>
      </c>
      <c r="B16" s="21" t="str">
        <f>Kontoplan!C14</f>
        <v>Dugnad</v>
      </c>
      <c r="C16" s="22"/>
      <c r="D16" s="22"/>
      <c r="E16" s="31">
        <f t="shared" si="0"/>
        <v>0</v>
      </c>
      <c r="F16" s="22"/>
      <c r="G16" s="22"/>
      <c r="H16" s="22"/>
      <c r="I16" s="22"/>
      <c r="J16" s="22"/>
      <c r="K16" s="22"/>
      <c r="L16" s="22"/>
      <c r="M16" s="22"/>
      <c r="N16" s="22"/>
      <c r="O16" s="22"/>
      <c r="P16" s="22"/>
      <c r="Q16" s="22"/>
      <c r="R16" s="1"/>
      <c r="S16" s="39"/>
      <c r="T16" s="1"/>
      <c r="U16" s="1"/>
      <c r="V16" s="1"/>
      <c r="W16" s="1"/>
      <c r="X16" s="1"/>
      <c r="Y16" s="1"/>
      <c r="Z16" s="1"/>
    </row>
    <row r="17" spans="1:26" ht="15.75" customHeight="1" x14ac:dyDescent="0.2">
      <c r="A17" s="21">
        <f>Kontoplan!B15</f>
        <v>3410</v>
      </c>
      <c r="B17" s="21" t="str">
        <f>Kontoplan!C15</f>
        <v>Tilskudd fra Oslo Kommune</v>
      </c>
      <c r="C17" s="22"/>
      <c r="D17" s="22"/>
      <c r="E17" s="31">
        <f t="shared" si="0"/>
        <v>0</v>
      </c>
      <c r="F17" s="22"/>
      <c r="G17" s="22"/>
      <c r="H17" s="22"/>
      <c r="I17" s="22"/>
      <c r="J17" s="22"/>
      <c r="K17" s="22"/>
      <c r="L17" s="22"/>
      <c r="M17" s="22"/>
      <c r="N17" s="22"/>
      <c r="O17" s="22"/>
      <c r="P17" s="22"/>
      <c r="Q17" s="22"/>
      <c r="R17" s="1"/>
      <c r="S17" s="39"/>
      <c r="T17" s="1"/>
      <c r="U17" s="1"/>
      <c r="V17" s="1"/>
      <c r="W17" s="1"/>
      <c r="X17" s="1"/>
      <c r="Y17" s="1"/>
      <c r="Z17" s="1"/>
    </row>
    <row r="18" spans="1:26" ht="15.75" customHeight="1" x14ac:dyDescent="0.2">
      <c r="A18" s="21">
        <f>Kontoplan!B16</f>
        <v>3420</v>
      </c>
      <c r="B18" s="21" t="str">
        <f>Kontoplan!C16</f>
        <v>Momskompensasjon</v>
      </c>
      <c r="C18" s="22"/>
      <c r="D18" s="22"/>
      <c r="E18" s="31">
        <f t="shared" si="0"/>
        <v>0</v>
      </c>
      <c r="F18" s="22"/>
      <c r="G18" s="22"/>
      <c r="H18" s="22"/>
      <c r="I18" s="22"/>
      <c r="J18" s="22"/>
      <c r="K18" s="22"/>
      <c r="L18" s="22"/>
      <c r="M18" s="22"/>
      <c r="N18" s="22"/>
      <c r="O18" s="22"/>
      <c r="P18" s="22"/>
      <c r="Q18" s="22"/>
      <c r="R18" s="1"/>
      <c r="S18" s="39"/>
      <c r="T18" s="1"/>
      <c r="U18" s="1"/>
      <c r="V18" s="1"/>
      <c r="W18" s="1"/>
      <c r="X18" s="1"/>
      <c r="Y18" s="1"/>
      <c r="Z18" s="1"/>
    </row>
    <row r="19" spans="1:26" ht="15.75" customHeight="1" x14ac:dyDescent="0.2">
      <c r="A19" s="21">
        <f>Kontoplan!B17</f>
        <v>3430</v>
      </c>
      <c r="B19" s="21" t="str">
        <f>Kontoplan!C17</f>
        <v>Grasrotandelen Norsk Tipping</v>
      </c>
      <c r="C19" s="22"/>
      <c r="D19" s="22"/>
      <c r="E19" s="31">
        <f t="shared" si="0"/>
        <v>0</v>
      </c>
      <c r="F19" s="22"/>
      <c r="G19" s="22"/>
      <c r="H19" s="22"/>
      <c r="I19" s="22"/>
      <c r="J19" s="22"/>
      <c r="K19" s="22"/>
      <c r="L19" s="22"/>
      <c r="M19" s="22"/>
      <c r="N19" s="22"/>
      <c r="O19" s="22"/>
      <c r="P19" s="22"/>
      <c r="Q19" s="22"/>
      <c r="R19" s="1"/>
      <c r="S19" s="39"/>
      <c r="T19" s="1"/>
      <c r="U19" s="1"/>
      <c r="V19" s="1"/>
      <c r="W19" s="1"/>
      <c r="X19" s="1"/>
      <c r="Y19" s="1"/>
      <c r="Z19" s="1"/>
    </row>
    <row r="20" spans="1:26" ht="15.75" customHeight="1" x14ac:dyDescent="0.2">
      <c r="A20" s="21">
        <f>Kontoplan!B18</f>
        <v>3900</v>
      </c>
      <c r="B20" s="21" t="str">
        <f>Kontoplan!C18</f>
        <v>Annen driftsrelatert inntekt</v>
      </c>
      <c r="C20" s="22"/>
      <c r="D20" s="22"/>
      <c r="E20" s="31">
        <f t="shared" si="0"/>
        <v>0</v>
      </c>
      <c r="F20" s="22"/>
      <c r="G20" s="22"/>
      <c r="H20" s="22"/>
      <c r="I20" s="22"/>
      <c r="J20" s="22"/>
      <c r="K20" s="22"/>
      <c r="L20" s="22"/>
      <c r="M20" s="22"/>
      <c r="N20" s="22"/>
      <c r="O20" s="22"/>
      <c r="P20" s="22"/>
      <c r="Q20" s="22"/>
      <c r="R20" s="1"/>
      <c r="S20" s="39"/>
      <c r="T20" s="1"/>
      <c r="U20" s="1"/>
      <c r="V20" s="1"/>
      <c r="W20" s="1"/>
      <c r="X20" s="1"/>
      <c r="Y20" s="1"/>
      <c r="Z20" s="1"/>
    </row>
    <row r="21" spans="1:26" ht="15.75" customHeight="1" x14ac:dyDescent="0.2">
      <c r="A21" s="21">
        <f>Kontoplan!B19</f>
        <v>3901</v>
      </c>
      <c r="B21" s="21" t="str">
        <f>Kontoplan!C19</f>
        <v>Internstøtte BI Athletics</v>
      </c>
      <c r="C21" s="22"/>
      <c r="D21" s="22"/>
      <c r="E21" s="31">
        <f t="shared" si="0"/>
        <v>-93850</v>
      </c>
      <c r="F21" s="22">
        <v>-8180</v>
      </c>
      <c r="G21" s="22">
        <v>-4110</v>
      </c>
      <c r="H21" s="22">
        <v>-5850</v>
      </c>
      <c r="I21" s="22">
        <v>-12800</v>
      </c>
      <c r="J21" s="22">
        <v>0</v>
      </c>
      <c r="K21" s="22">
        <v>-13800</v>
      </c>
      <c r="L21" s="22"/>
      <c r="M21" s="22">
        <v>-4000</v>
      </c>
      <c r="N21" s="22">
        <v>-28810</v>
      </c>
      <c r="O21" s="22">
        <v>-3800</v>
      </c>
      <c r="P21" s="22">
        <v>-4000</v>
      </c>
      <c r="Q21" s="22">
        <v>-8500</v>
      </c>
      <c r="R21" s="1"/>
      <c r="S21" s="39"/>
      <c r="T21" s="1"/>
      <c r="U21" s="1"/>
      <c r="V21" s="1"/>
      <c r="W21" s="1"/>
      <c r="X21" s="1"/>
      <c r="Y21" s="1"/>
      <c r="Z21" s="1"/>
    </row>
    <row r="22" spans="1:26" ht="15.75" customHeight="1" x14ac:dyDescent="0.2">
      <c r="A22" s="21">
        <f>Kontoplan!B20</f>
        <v>3920</v>
      </c>
      <c r="B22" s="21" t="str">
        <f>Kontoplan!C20</f>
        <v>Medlemskontingent</v>
      </c>
      <c r="C22" s="22"/>
      <c r="D22" s="22"/>
      <c r="E22" s="31">
        <f t="shared" si="0"/>
        <v>0</v>
      </c>
      <c r="F22" s="22"/>
      <c r="G22" s="22"/>
      <c r="H22" s="22"/>
      <c r="I22" s="22"/>
      <c r="J22" s="22"/>
      <c r="K22" s="22"/>
      <c r="L22" s="22"/>
      <c r="M22" s="22"/>
      <c r="N22" s="22"/>
      <c r="O22" s="22"/>
      <c r="P22" s="22"/>
      <c r="Q22" s="22"/>
      <c r="R22" s="1"/>
      <c r="S22" s="39"/>
      <c r="T22" s="1"/>
      <c r="U22" s="1"/>
      <c r="V22" s="1"/>
      <c r="W22" s="1"/>
      <c r="X22" s="1"/>
      <c r="Y22" s="1"/>
      <c r="Z22" s="1"/>
    </row>
    <row r="23" spans="1:26" ht="15.75" customHeight="1" x14ac:dyDescent="0.2">
      <c r="A23" s="21">
        <f>Kontoplan!B21</f>
        <v>3921</v>
      </c>
      <c r="B23" s="21" t="str">
        <f>Kontoplan!C21</f>
        <v>Gruppeavgift</v>
      </c>
      <c r="C23" s="22"/>
      <c r="D23" s="22"/>
      <c r="E23" s="31">
        <f t="shared" si="0"/>
        <v>-99495</v>
      </c>
      <c r="F23" s="22">
        <v>0</v>
      </c>
      <c r="G23" s="22">
        <v>0</v>
      </c>
      <c r="H23" s="22">
        <v>-49910</v>
      </c>
      <c r="I23" s="22">
        <v>0</v>
      </c>
      <c r="J23" s="22">
        <v>0</v>
      </c>
      <c r="K23" s="22">
        <v>0</v>
      </c>
      <c r="L23" s="22">
        <v>0</v>
      </c>
      <c r="M23" s="22">
        <v>0</v>
      </c>
      <c r="N23" s="22">
        <v>0</v>
      </c>
      <c r="O23" s="22">
        <v>-49585</v>
      </c>
      <c r="P23" s="22">
        <v>0</v>
      </c>
      <c r="Q23" s="22">
        <v>0</v>
      </c>
      <c r="R23" s="1"/>
      <c r="S23" s="39"/>
      <c r="T23" s="1"/>
      <c r="U23" s="1"/>
      <c r="V23" s="1"/>
      <c r="W23" s="1"/>
      <c r="X23" s="1"/>
      <c r="Y23" s="1"/>
      <c r="Z23" s="1"/>
    </row>
    <row r="24" spans="1:26" ht="15.75" customHeight="1" x14ac:dyDescent="0.2">
      <c r="A24" s="21">
        <f>Kontoplan!B22</f>
        <v>3930</v>
      </c>
      <c r="B24" s="21" t="str">
        <f>Kontoplan!C22</f>
        <v>Treningsavgift</v>
      </c>
      <c r="C24" s="22"/>
      <c r="D24" s="22"/>
      <c r="E24" s="31">
        <f t="shared" si="0"/>
        <v>0</v>
      </c>
      <c r="F24" s="22"/>
      <c r="G24" s="22"/>
      <c r="H24" s="22"/>
      <c r="I24" s="22"/>
      <c r="J24" s="22"/>
      <c r="K24" s="22"/>
      <c r="L24" s="22"/>
      <c r="M24" s="22"/>
      <c r="N24" s="22"/>
      <c r="O24" s="22"/>
      <c r="P24" s="22"/>
      <c r="Q24" s="22"/>
      <c r="R24" s="1"/>
      <c r="S24" s="39"/>
      <c r="T24" s="1"/>
      <c r="U24" s="1"/>
      <c r="V24" s="1"/>
      <c r="W24" s="1"/>
      <c r="X24" s="1"/>
      <c r="Y24" s="1"/>
      <c r="Z24" s="1"/>
    </row>
    <row r="25" spans="1:26" ht="15.75" customHeight="1" x14ac:dyDescent="0.2">
      <c r="A25" s="21">
        <f>Kontoplan!B23</f>
        <v>3990</v>
      </c>
      <c r="B25" s="21" t="str">
        <f>Kontoplan!C23</f>
        <v>Kontingent fra BI-studenter</v>
      </c>
      <c r="C25" s="22"/>
      <c r="D25" s="22"/>
      <c r="E25" s="31">
        <f t="shared" si="0"/>
        <v>0</v>
      </c>
      <c r="F25" s="22"/>
      <c r="G25" s="22"/>
      <c r="H25" s="22"/>
      <c r="I25" s="22"/>
      <c r="J25" s="22"/>
      <c r="K25" s="22"/>
      <c r="L25" s="22"/>
      <c r="M25" s="22"/>
      <c r="N25" s="22"/>
      <c r="O25" s="22"/>
      <c r="P25" s="22"/>
      <c r="Q25" s="22"/>
      <c r="R25" s="1"/>
      <c r="S25" s="39"/>
      <c r="T25" s="1"/>
      <c r="U25" s="1"/>
      <c r="V25" s="1"/>
      <c r="W25" s="1"/>
      <c r="X25" s="1"/>
      <c r="Y25" s="1"/>
      <c r="Z25" s="1"/>
    </row>
    <row r="26" spans="1:26" ht="15.75" customHeight="1" x14ac:dyDescent="0.2">
      <c r="A26" s="21">
        <f>Kontoplan!B24</f>
        <v>3991</v>
      </c>
      <c r="B26" s="21" t="str">
        <f>Kontoplan!C24</f>
        <v>Støtte fra BISO</v>
      </c>
      <c r="C26" s="22"/>
      <c r="D26" s="22"/>
      <c r="E26" s="31">
        <f t="shared" si="0"/>
        <v>0</v>
      </c>
      <c r="F26" s="22"/>
      <c r="G26" s="22"/>
      <c r="H26" s="22"/>
      <c r="I26" s="22"/>
      <c r="J26" s="22"/>
      <c r="K26" s="22"/>
      <c r="L26" s="22"/>
      <c r="M26" s="22"/>
      <c r="N26" s="22"/>
      <c r="O26" s="22"/>
      <c r="P26" s="22"/>
      <c r="Q26" s="22"/>
      <c r="R26" s="1"/>
      <c r="S26" s="39"/>
      <c r="T26" s="1"/>
      <c r="U26" s="1"/>
      <c r="V26" s="1"/>
      <c r="W26" s="1"/>
      <c r="X26" s="1"/>
      <c r="Y26" s="1"/>
      <c r="Z26" s="1"/>
    </row>
    <row r="27" spans="1:26" ht="15.75" customHeight="1" x14ac:dyDescent="0.2">
      <c r="A27" s="21">
        <f>Kontoplan!B25</f>
        <v>3992</v>
      </c>
      <c r="B27" s="21" t="str">
        <f>Kontoplan!C25</f>
        <v>Støtte fra BI</v>
      </c>
      <c r="C27" s="22"/>
      <c r="D27" s="22"/>
      <c r="E27" s="31">
        <f t="shared" si="0"/>
        <v>0</v>
      </c>
      <c r="F27" s="22"/>
      <c r="G27" s="22"/>
      <c r="H27" s="22"/>
      <c r="I27" s="22"/>
      <c r="J27" s="22"/>
      <c r="K27" s="22"/>
      <c r="L27" s="22"/>
      <c r="M27" s="22"/>
      <c r="N27" s="22"/>
      <c r="O27" s="22"/>
      <c r="P27" s="22"/>
      <c r="Q27" s="22"/>
      <c r="R27" s="1"/>
      <c r="S27" s="39"/>
      <c r="T27" s="1"/>
      <c r="U27" s="1"/>
      <c r="V27" s="1"/>
      <c r="W27" s="1"/>
      <c r="X27" s="1"/>
      <c r="Y27" s="1"/>
      <c r="Z27" s="1"/>
    </row>
    <row r="28" spans="1:26" ht="15.75" customHeight="1" x14ac:dyDescent="0.2">
      <c r="A28" s="21">
        <f>Kontoplan!B26</f>
        <v>3993</v>
      </c>
      <c r="B28" s="21" t="str">
        <f>Kontoplan!C26</f>
        <v>Støtte fra Velferdstinget</v>
      </c>
      <c r="C28" s="22"/>
      <c r="D28" s="22"/>
      <c r="E28" s="31">
        <f t="shared" si="0"/>
        <v>0</v>
      </c>
      <c r="F28" s="22"/>
      <c r="G28" s="22"/>
      <c r="H28" s="22"/>
      <c r="I28" s="22"/>
      <c r="J28" s="22"/>
      <c r="K28" s="22"/>
      <c r="L28" s="22"/>
      <c r="M28" s="22"/>
      <c r="N28" s="22"/>
      <c r="O28" s="22"/>
      <c r="P28" s="22"/>
      <c r="Q28" s="22"/>
      <c r="R28" s="1"/>
      <c r="S28" s="39"/>
      <c r="T28" s="1"/>
      <c r="U28" s="1"/>
      <c r="V28" s="1"/>
      <c r="W28" s="1"/>
      <c r="X28" s="1"/>
      <c r="Y28" s="1"/>
      <c r="Z28" s="1"/>
    </row>
    <row r="29" spans="1:26" ht="15.75" customHeight="1" x14ac:dyDescent="0.2">
      <c r="A29" s="21">
        <f>Kontoplan!B27</f>
        <v>3994</v>
      </c>
      <c r="B29" s="21" t="str">
        <f>Kontoplan!C27</f>
        <v>Støtte fra NSI</v>
      </c>
      <c r="C29" s="22"/>
      <c r="D29" s="22"/>
      <c r="E29" s="31">
        <v>0</v>
      </c>
      <c r="F29" s="22"/>
      <c r="G29" s="22"/>
      <c r="H29" s="22"/>
      <c r="I29" s="22"/>
      <c r="J29" s="22"/>
      <c r="K29" s="22"/>
      <c r="L29" s="22"/>
      <c r="M29" s="22"/>
      <c r="N29" s="22"/>
      <c r="O29" s="22">
        <v>-12000</v>
      </c>
      <c r="P29" s="22"/>
      <c r="Q29" s="22"/>
      <c r="R29" s="1"/>
      <c r="S29" s="39"/>
      <c r="T29" s="1"/>
      <c r="U29" s="1"/>
      <c r="V29" s="1"/>
      <c r="W29" s="1"/>
      <c r="X29" s="1"/>
      <c r="Y29" s="1"/>
      <c r="Z29" s="1"/>
    </row>
    <row r="30" spans="1:26" ht="15.75" customHeight="1" x14ac:dyDescent="0.2">
      <c r="A30" s="21">
        <f>Kontoplan!B28</f>
        <v>3995</v>
      </c>
      <c r="B30" s="21" t="str">
        <f>Kontoplan!C28</f>
        <v>Annen støtte</v>
      </c>
      <c r="C30" s="22"/>
      <c r="D30" s="22"/>
      <c r="E30" s="31">
        <f>SUM(F30:Q30)</f>
        <v>0</v>
      </c>
      <c r="F30" s="22"/>
      <c r="G30" s="22"/>
      <c r="H30" s="22"/>
      <c r="I30" s="22"/>
      <c r="J30" s="22"/>
      <c r="K30" s="22"/>
      <c r="L30" s="22"/>
      <c r="M30" s="22"/>
      <c r="N30" s="22"/>
      <c r="O30" s="22"/>
      <c r="P30" s="22"/>
      <c r="Q30" s="22"/>
      <c r="R30" s="1"/>
      <c r="S30" s="39"/>
      <c r="T30" s="1"/>
      <c r="U30" s="1"/>
      <c r="V30" s="1"/>
      <c r="W30" s="1"/>
      <c r="X30" s="1"/>
      <c r="Y30" s="1"/>
      <c r="Z30" s="1"/>
    </row>
    <row r="31" spans="1:26" ht="15.75" customHeight="1" x14ac:dyDescent="0.2">
      <c r="A31" s="1"/>
      <c r="B31" s="1"/>
      <c r="C31" s="28"/>
      <c r="D31" s="28"/>
      <c r="E31" s="28"/>
      <c r="F31" s="28"/>
      <c r="G31" s="28"/>
      <c r="H31" s="28"/>
      <c r="I31" s="28"/>
      <c r="J31" s="28"/>
      <c r="K31" s="28"/>
      <c r="L31" s="28"/>
      <c r="M31" s="28"/>
      <c r="N31" s="28"/>
      <c r="O31" s="28"/>
      <c r="P31" s="28"/>
      <c r="Q31" s="28"/>
      <c r="R31" s="1"/>
      <c r="S31" s="1"/>
      <c r="T31" s="1"/>
      <c r="U31" s="1"/>
      <c r="V31" s="1"/>
      <c r="W31" s="1"/>
      <c r="X31" s="1"/>
      <c r="Y31" s="1"/>
      <c r="Z31" s="1"/>
    </row>
    <row r="32" spans="1:26" ht="15.75" customHeight="1" x14ac:dyDescent="0.2">
      <c r="A32" s="63" t="s">
        <v>170</v>
      </c>
      <c r="B32" s="61"/>
      <c r="C32" s="30">
        <f t="shared" ref="C32:Q32" si="1">SUM(C13:C31)</f>
        <v>0</v>
      </c>
      <c r="D32" s="30">
        <f t="shared" si="1"/>
        <v>0</v>
      </c>
      <c r="E32" s="31">
        <f t="shared" si="1"/>
        <v>-301615</v>
      </c>
      <c r="F32" s="30">
        <f t="shared" si="1"/>
        <v>-22680</v>
      </c>
      <c r="G32" s="30">
        <f t="shared" si="1"/>
        <v>-37720</v>
      </c>
      <c r="H32" s="30">
        <f t="shared" si="1"/>
        <v>-57610</v>
      </c>
      <c r="I32" s="30">
        <f t="shared" si="1"/>
        <v>-65200</v>
      </c>
      <c r="J32" s="30">
        <f t="shared" si="1"/>
        <v>0</v>
      </c>
      <c r="K32" s="30">
        <f t="shared" si="1"/>
        <v>-13800</v>
      </c>
      <c r="L32" s="30">
        <f t="shared" si="1"/>
        <v>0</v>
      </c>
      <c r="M32" s="30">
        <f t="shared" si="1"/>
        <v>-4000</v>
      </c>
      <c r="N32" s="30">
        <f t="shared" si="1"/>
        <v>-32420</v>
      </c>
      <c r="O32" s="30">
        <f t="shared" si="1"/>
        <v>-67685</v>
      </c>
      <c r="P32" s="30">
        <f t="shared" si="1"/>
        <v>-4000</v>
      </c>
      <c r="Q32" s="30">
        <f t="shared" si="1"/>
        <v>-8500</v>
      </c>
      <c r="R32" s="1"/>
      <c r="S32" s="3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5" t="s">
        <v>171</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9" t="s">
        <v>162</v>
      </c>
      <c r="B38" s="19" t="s">
        <v>163</v>
      </c>
      <c r="C38" s="19" t="s">
        <v>164</v>
      </c>
      <c r="D38" s="19" t="s">
        <v>165</v>
      </c>
      <c r="E38" s="20" t="s">
        <v>166</v>
      </c>
      <c r="F38" s="19" t="s">
        <v>177</v>
      </c>
      <c r="G38" s="19" t="s">
        <v>178</v>
      </c>
      <c r="H38" s="19" t="s">
        <v>179</v>
      </c>
      <c r="I38" s="19" t="s">
        <v>180</v>
      </c>
      <c r="J38" s="19" t="s">
        <v>181</v>
      </c>
      <c r="K38" s="19" t="s">
        <v>182</v>
      </c>
      <c r="L38" s="19" t="s">
        <v>183</v>
      </c>
      <c r="M38" s="19" t="s">
        <v>184</v>
      </c>
      <c r="N38" s="19" t="s">
        <v>185</v>
      </c>
      <c r="O38" s="19" t="s">
        <v>186</v>
      </c>
      <c r="P38" s="19" t="s">
        <v>187</v>
      </c>
      <c r="Q38" s="19" t="s">
        <v>188</v>
      </c>
      <c r="R38" s="38"/>
      <c r="S38" s="19" t="s">
        <v>189</v>
      </c>
      <c r="T38" s="1"/>
      <c r="U38" s="1"/>
      <c r="V38" s="1"/>
      <c r="W38" s="1"/>
      <c r="X38" s="1"/>
      <c r="Y38" s="1"/>
      <c r="Z38" s="1"/>
    </row>
    <row r="39" spans="1:26" ht="15.75" customHeight="1" x14ac:dyDescent="0.2">
      <c r="A39" s="21">
        <f>Kontoplan!B29</f>
        <v>5910</v>
      </c>
      <c r="B39" s="21" t="str">
        <f>Kontoplan!C29</f>
        <v>Lunsjkort</v>
      </c>
      <c r="C39" s="22"/>
      <c r="D39" s="22"/>
      <c r="E39" s="31">
        <f t="shared" ref="E39:E70" si="2">SUM(F39:Q39)</f>
        <v>0</v>
      </c>
      <c r="F39" s="22"/>
      <c r="G39" s="22"/>
      <c r="H39" s="22"/>
      <c r="I39" s="22"/>
      <c r="J39" s="22"/>
      <c r="K39" s="22"/>
      <c r="L39" s="22"/>
      <c r="M39" s="22"/>
      <c r="N39" s="22"/>
      <c r="O39" s="22"/>
      <c r="P39" s="22"/>
      <c r="Q39" s="22"/>
      <c r="R39" s="1"/>
      <c r="S39" s="39"/>
      <c r="T39" s="1"/>
      <c r="U39" s="1"/>
      <c r="V39" s="1"/>
      <c r="W39" s="1"/>
      <c r="X39" s="1"/>
      <c r="Y39" s="1"/>
      <c r="Z39" s="1"/>
    </row>
    <row r="40" spans="1:26" ht="15.75" customHeight="1" x14ac:dyDescent="0.2">
      <c r="A40" s="21">
        <f>Kontoplan!B30</f>
        <v>5995</v>
      </c>
      <c r="B40" s="21" t="str">
        <f>Kontoplan!C30</f>
        <v>Styrekostnader</v>
      </c>
      <c r="C40" s="22"/>
      <c r="D40" s="22"/>
      <c r="E40" s="31">
        <f t="shared" si="2"/>
        <v>1500</v>
      </c>
      <c r="F40" s="22">
        <v>750</v>
      </c>
      <c r="G40" s="22">
        <v>0</v>
      </c>
      <c r="H40" s="22"/>
      <c r="I40" s="22">
        <v>0</v>
      </c>
      <c r="J40" s="22">
        <v>0</v>
      </c>
      <c r="K40" s="22">
        <v>0</v>
      </c>
      <c r="L40" s="22">
        <v>0</v>
      </c>
      <c r="M40" s="22">
        <v>0</v>
      </c>
      <c r="N40" s="22">
        <v>750</v>
      </c>
      <c r="O40" s="22">
        <v>0</v>
      </c>
      <c r="P40" s="22">
        <v>0</v>
      </c>
      <c r="Q40" s="22">
        <v>0</v>
      </c>
      <c r="R40" s="1"/>
      <c r="S40" s="39"/>
      <c r="T40" s="1"/>
      <c r="U40" s="1"/>
      <c r="V40" s="1"/>
      <c r="W40" s="1"/>
      <c r="X40" s="1"/>
      <c r="Y40" s="1"/>
      <c r="Z40" s="1"/>
    </row>
    <row r="41" spans="1:26" ht="15.75" customHeight="1" x14ac:dyDescent="0.2">
      <c r="A41" s="21">
        <f>Kontoplan!B31</f>
        <v>6480</v>
      </c>
      <c r="B41" s="21" t="str">
        <f>Kontoplan!C31</f>
        <v>Leiekostnad idrett</v>
      </c>
      <c r="C41" s="22"/>
      <c r="D41" s="22"/>
      <c r="E41" s="31">
        <f t="shared" si="2"/>
        <v>74775</v>
      </c>
      <c r="F41" s="22">
        <v>0</v>
      </c>
      <c r="G41" s="22">
        <v>0</v>
      </c>
      <c r="H41" s="22">
        <v>0</v>
      </c>
      <c r="I41" s="22">
        <v>0</v>
      </c>
      <c r="J41" s="22">
        <v>0</v>
      </c>
      <c r="K41" s="22">
        <v>38310</v>
      </c>
      <c r="L41" s="22">
        <v>0</v>
      </c>
      <c r="M41" s="22">
        <v>0</v>
      </c>
      <c r="N41" s="22">
        <v>0</v>
      </c>
      <c r="O41" s="22">
        <v>0</v>
      </c>
      <c r="P41" s="22">
        <v>0</v>
      </c>
      <c r="Q41" s="22">
        <v>36465</v>
      </c>
      <c r="R41" s="1"/>
      <c r="S41" s="39"/>
      <c r="T41" s="1"/>
      <c r="U41" s="1"/>
      <c r="V41" s="1"/>
      <c r="W41" s="1"/>
      <c r="X41" s="1"/>
      <c r="Y41" s="1"/>
      <c r="Z41" s="1"/>
    </row>
    <row r="42" spans="1:26" ht="15.75" customHeight="1" x14ac:dyDescent="0.2">
      <c r="A42" s="21">
        <f>Kontoplan!B32</f>
        <v>6490</v>
      </c>
      <c r="B42" s="21" t="str">
        <f>Kontoplan!C32</f>
        <v>Leiekostnad annen</v>
      </c>
      <c r="C42" s="22"/>
      <c r="D42" s="22"/>
      <c r="E42" s="31">
        <f t="shared" si="2"/>
        <v>38500</v>
      </c>
      <c r="F42" s="22">
        <v>13500</v>
      </c>
      <c r="G42" s="22">
        <v>25000</v>
      </c>
      <c r="H42" s="22">
        <v>0</v>
      </c>
      <c r="I42" s="22">
        <v>0</v>
      </c>
      <c r="J42" s="22">
        <v>0</v>
      </c>
      <c r="K42" s="22">
        <v>0</v>
      </c>
      <c r="L42" s="22">
        <v>0</v>
      </c>
      <c r="M42" s="22">
        <v>0</v>
      </c>
      <c r="N42" s="22"/>
      <c r="O42" s="22"/>
      <c r="P42" s="22">
        <v>0</v>
      </c>
      <c r="Q42" s="22">
        <v>0</v>
      </c>
      <c r="R42" s="1"/>
      <c r="S42" s="39"/>
      <c r="T42" s="1"/>
      <c r="U42" s="1"/>
      <c r="V42" s="1"/>
      <c r="W42" s="1"/>
      <c r="X42" s="1"/>
      <c r="Y42" s="1"/>
      <c r="Z42" s="1"/>
    </row>
    <row r="43" spans="1:26" ht="15.75" customHeight="1" x14ac:dyDescent="0.2">
      <c r="A43" s="21">
        <f>Kontoplan!B33</f>
        <v>6540</v>
      </c>
      <c r="B43" s="21" t="str">
        <f>Kontoplan!C33</f>
        <v>Idrettsutstyr</v>
      </c>
      <c r="C43" s="22"/>
      <c r="D43" s="22"/>
      <c r="E43" s="31">
        <f t="shared" si="2"/>
        <v>17440</v>
      </c>
      <c r="F43" s="22"/>
      <c r="G43" s="22">
        <v>7220</v>
      </c>
      <c r="H43" s="22"/>
      <c r="I43" s="22"/>
      <c r="J43" s="22"/>
      <c r="K43" s="22">
        <v>3000</v>
      </c>
      <c r="L43" s="22"/>
      <c r="M43" s="22"/>
      <c r="N43" s="22">
        <v>7220</v>
      </c>
      <c r="O43" s="22"/>
      <c r="P43" s="22"/>
      <c r="Q43" s="22"/>
      <c r="R43" s="1"/>
      <c r="S43" s="39"/>
      <c r="T43" s="1"/>
      <c r="U43" s="1"/>
      <c r="V43" s="1"/>
      <c r="W43" s="1"/>
      <c r="X43" s="1"/>
      <c r="Y43" s="1"/>
      <c r="Z43" s="1"/>
    </row>
    <row r="44" spans="1:26" ht="15.75" customHeight="1" x14ac:dyDescent="0.2">
      <c r="A44" s="21">
        <f>Kontoplan!B34</f>
        <v>6550</v>
      </c>
      <c r="B44" s="21" t="str">
        <f>Kontoplan!C34</f>
        <v>Driftsmateriale</v>
      </c>
      <c r="C44" s="22"/>
      <c r="D44" s="22"/>
      <c r="E44" s="31">
        <f t="shared" si="2"/>
        <v>0</v>
      </c>
      <c r="F44" s="22"/>
      <c r="G44" s="22"/>
      <c r="H44" s="22"/>
      <c r="I44" s="22"/>
      <c r="J44" s="22"/>
      <c r="K44" s="22"/>
      <c r="L44" s="22"/>
      <c r="M44" s="22"/>
      <c r="N44" s="22"/>
      <c r="O44" s="22"/>
      <c r="P44" s="22"/>
      <c r="Q44" s="22"/>
      <c r="R44" s="1"/>
      <c r="S44" s="39"/>
      <c r="T44" s="1"/>
      <c r="U44" s="1"/>
      <c r="V44" s="1"/>
      <c r="W44" s="1"/>
      <c r="X44" s="1"/>
      <c r="Y44" s="1"/>
      <c r="Z44" s="1"/>
    </row>
    <row r="45" spans="1:26" ht="15.75" customHeight="1" x14ac:dyDescent="0.2">
      <c r="A45" s="21">
        <f>Kontoplan!B35</f>
        <v>6555</v>
      </c>
      <c r="B45" s="21" t="str">
        <f>Kontoplan!C35</f>
        <v>Andre driftskostnader</v>
      </c>
      <c r="C45" s="22"/>
      <c r="D45" s="22"/>
      <c r="E45" s="31">
        <f t="shared" si="2"/>
        <v>0</v>
      </c>
      <c r="F45" s="22"/>
      <c r="G45" s="22"/>
      <c r="H45" s="22"/>
      <c r="I45" s="22"/>
      <c r="J45" s="22"/>
      <c r="K45" s="22"/>
      <c r="L45" s="22"/>
      <c r="M45" s="22"/>
      <c r="N45" s="22"/>
      <c r="O45" s="22"/>
      <c r="P45" s="22"/>
      <c r="Q45" s="22"/>
      <c r="R45" s="1"/>
      <c r="S45" s="39"/>
      <c r="T45" s="1"/>
      <c r="U45" s="1"/>
      <c r="V45" s="1"/>
      <c r="W45" s="1"/>
      <c r="X45" s="1"/>
      <c r="Y45" s="1"/>
      <c r="Z45" s="1"/>
    </row>
    <row r="46" spans="1:26" ht="15.75" customHeight="1" x14ac:dyDescent="0.2">
      <c r="A46" s="21">
        <f>Kontoplan!B36</f>
        <v>6571</v>
      </c>
      <c r="B46" s="21" t="str">
        <f>Kontoplan!C36</f>
        <v>Drakter</v>
      </c>
      <c r="C46" s="22"/>
      <c r="D46" s="22"/>
      <c r="E46" s="31">
        <f t="shared" si="2"/>
        <v>0</v>
      </c>
      <c r="F46" s="22"/>
      <c r="G46" s="22"/>
      <c r="H46" s="22"/>
      <c r="I46" s="22"/>
      <c r="J46" s="22"/>
      <c r="K46" s="22"/>
      <c r="L46" s="22"/>
      <c r="M46" s="22"/>
      <c r="N46" s="22"/>
      <c r="O46" s="22"/>
      <c r="P46" s="22"/>
      <c r="Q46" s="22"/>
      <c r="R46" s="1"/>
      <c r="S46" s="39"/>
      <c r="T46" s="1"/>
      <c r="U46" s="1"/>
      <c r="V46" s="1"/>
      <c r="W46" s="1"/>
      <c r="X46" s="1"/>
      <c r="Y46" s="1"/>
      <c r="Z46" s="1"/>
    </row>
    <row r="47" spans="1:26" ht="15.75" customHeight="1" x14ac:dyDescent="0.2">
      <c r="A47" s="21">
        <f>Kontoplan!B37</f>
        <v>6572</v>
      </c>
      <c r="B47" s="21" t="str">
        <f>Kontoplan!C37</f>
        <v>Annet klær</v>
      </c>
      <c r="C47" s="22"/>
      <c r="D47" s="22"/>
      <c r="E47" s="31">
        <f t="shared" si="2"/>
        <v>0</v>
      </c>
      <c r="F47" s="22"/>
      <c r="G47" s="22"/>
      <c r="H47" s="22"/>
      <c r="I47" s="22"/>
      <c r="J47" s="22"/>
      <c r="K47" s="22"/>
      <c r="L47" s="22"/>
      <c r="M47" s="22"/>
      <c r="N47" s="22"/>
      <c r="O47" s="22"/>
      <c r="P47" s="22"/>
      <c r="Q47" s="22"/>
      <c r="R47" s="1"/>
      <c r="S47" s="39"/>
      <c r="T47" s="1"/>
      <c r="U47" s="1"/>
      <c r="V47" s="1"/>
      <c r="W47" s="1"/>
      <c r="X47" s="1"/>
      <c r="Y47" s="1"/>
      <c r="Z47" s="1"/>
    </row>
    <row r="48" spans="1:26" ht="15.75" customHeight="1" x14ac:dyDescent="0.2">
      <c r="A48" s="21">
        <f>Kontoplan!B38</f>
        <v>6620</v>
      </c>
      <c r="B48" s="21" t="str">
        <f>Kontoplan!C38</f>
        <v>Reparasjon og vedlikehold</v>
      </c>
      <c r="C48" s="22"/>
      <c r="D48" s="22"/>
      <c r="E48" s="31">
        <f t="shared" si="2"/>
        <v>0</v>
      </c>
      <c r="F48" s="22"/>
      <c r="G48" s="22"/>
      <c r="H48" s="22"/>
      <c r="I48" s="22"/>
      <c r="J48" s="22"/>
      <c r="K48" s="22"/>
      <c r="L48" s="22"/>
      <c r="M48" s="22"/>
      <c r="N48" s="22"/>
      <c r="O48" s="22"/>
      <c r="P48" s="22"/>
      <c r="Q48" s="22"/>
      <c r="R48" s="1"/>
      <c r="S48" s="39"/>
      <c r="T48" s="1"/>
      <c r="U48" s="1"/>
      <c r="V48" s="1"/>
      <c r="W48" s="1"/>
      <c r="X48" s="1"/>
      <c r="Y48" s="1"/>
      <c r="Z48" s="1"/>
    </row>
    <row r="49" spans="1:26" ht="15.75" customHeight="1" x14ac:dyDescent="0.2">
      <c r="A49" s="21">
        <f>Kontoplan!B39</f>
        <v>6705</v>
      </c>
      <c r="B49" s="21" t="str">
        <f>Kontoplan!C39</f>
        <v>Regnskapshonorar</v>
      </c>
      <c r="C49" s="22"/>
      <c r="D49" s="22"/>
      <c r="E49" s="31">
        <f t="shared" si="2"/>
        <v>0</v>
      </c>
      <c r="F49" s="22"/>
      <c r="G49" s="22"/>
      <c r="H49" s="22"/>
      <c r="I49" s="22"/>
      <c r="J49" s="22"/>
      <c r="K49" s="22"/>
      <c r="L49" s="22"/>
      <c r="M49" s="22"/>
      <c r="N49" s="22"/>
      <c r="O49" s="22"/>
      <c r="P49" s="22"/>
      <c r="Q49" s="22"/>
      <c r="R49" s="1"/>
      <c r="S49" s="39"/>
      <c r="T49" s="1"/>
      <c r="U49" s="1"/>
      <c r="V49" s="1"/>
      <c r="W49" s="1"/>
      <c r="X49" s="1"/>
      <c r="Y49" s="1"/>
      <c r="Z49" s="1"/>
    </row>
    <row r="50" spans="1:26" ht="15.75" customHeight="1" x14ac:dyDescent="0.2">
      <c r="A50" s="21">
        <f>Kontoplan!B40</f>
        <v>6710</v>
      </c>
      <c r="B50" s="21" t="str">
        <f>Kontoplan!C40</f>
        <v>Dommerhonorar</v>
      </c>
      <c r="C50" s="22"/>
      <c r="D50" s="22"/>
      <c r="E50" s="31">
        <f t="shared" si="2"/>
        <v>0</v>
      </c>
      <c r="F50" s="22"/>
      <c r="G50" s="22"/>
      <c r="H50" s="22"/>
      <c r="I50" s="22"/>
      <c r="J50" s="22"/>
      <c r="K50" s="22"/>
      <c r="L50" s="22"/>
      <c r="M50" s="22"/>
      <c r="N50" s="22"/>
      <c r="O50" s="22"/>
      <c r="P50" s="22"/>
      <c r="Q50" s="22"/>
      <c r="R50" s="1"/>
      <c r="S50" s="39"/>
      <c r="T50" s="1"/>
      <c r="U50" s="1"/>
      <c r="V50" s="1"/>
      <c r="W50" s="1"/>
      <c r="X50" s="1"/>
      <c r="Y50" s="1"/>
      <c r="Z50" s="1"/>
    </row>
    <row r="51" spans="1:26" ht="15.75" customHeight="1" x14ac:dyDescent="0.2">
      <c r="A51" s="21">
        <f>Kontoplan!B41</f>
        <v>6711</v>
      </c>
      <c r="B51" s="21" t="str">
        <f>Kontoplan!C41</f>
        <v>Trenerhonorar</v>
      </c>
      <c r="C51" s="22"/>
      <c r="D51" s="22"/>
      <c r="E51" s="31">
        <f t="shared" si="2"/>
        <v>34150</v>
      </c>
      <c r="F51" s="22">
        <v>0</v>
      </c>
      <c r="G51" s="22">
        <v>0</v>
      </c>
      <c r="H51" s="22">
        <v>0</v>
      </c>
      <c r="I51" s="22">
        <v>0</v>
      </c>
      <c r="J51" s="22">
        <v>0</v>
      </c>
      <c r="K51" s="22">
        <v>16300</v>
      </c>
      <c r="L51" s="22">
        <v>0</v>
      </c>
      <c r="M51" s="22">
        <v>0</v>
      </c>
      <c r="N51" s="22"/>
      <c r="O51" s="22">
        <v>0</v>
      </c>
      <c r="P51" s="22">
        <v>0</v>
      </c>
      <c r="Q51" s="22">
        <v>17850</v>
      </c>
      <c r="R51" s="1"/>
      <c r="S51" s="39"/>
      <c r="T51" s="1"/>
      <c r="U51" s="1"/>
      <c r="V51" s="1"/>
      <c r="W51" s="1"/>
      <c r="X51" s="1"/>
      <c r="Y51" s="1"/>
      <c r="Z51" s="1"/>
    </row>
    <row r="52" spans="1:26" ht="15.75" customHeight="1" x14ac:dyDescent="0.2">
      <c r="A52" s="21">
        <f>Kontoplan!B42</f>
        <v>6800</v>
      </c>
      <c r="B52" s="21" t="str">
        <f>Kontoplan!C42</f>
        <v>Kontorrekvisita</v>
      </c>
      <c r="C52" s="22"/>
      <c r="D52" s="22"/>
      <c r="E52" s="31">
        <f t="shared" si="2"/>
        <v>0</v>
      </c>
      <c r="F52" s="22"/>
      <c r="G52" s="22"/>
      <c r="H52" s="22"/>
      <c r="I52" s="22"/>
      <c r="J52" s="22"/>
      <c r="K52" s="22"/>
      <c r="L52" s="22"/>
      <c r="M52" s="22"/>
      <c r="N52" s="22"/>
      <c r="O52" s="22"/>
      <c r="P52" s="22"/>
      <c r="Q52" s="22"/>
      <c r="R52" s="1"/>
      <c r="S52" s="39"/>
      <c r="T52" s="1"/>
      <c r="U52" s="1"/>
      <c r="V52" s="1"/>
      <c r="W52" s="1"/>
      <c r="X52" s="1"/>
      <c r="Y52" s="1"/>
      <c r="Z52" s="1"/>
    </row>
    <row r="53" spans="1:26" ht="15.75" customHeight="1" x14ac:dyDescent="0.2">
      <c r="A53" s="21">
        <f>Kontoplan!B43</f>
        <v>6810</v>
      </c>
      <c r="B53" s="21" t="str">
        <f>Kontoplan!C43</f>
        <v>Datakostnad</v>
      </c>
      <c r="C53" s="22"/>
      <c r="D53" s="22"/>
      <c r="E53" s="31">
        <f t="shared" si="2"/>
        <v>0</v>
      </c>
      <c r="F53" s="22"/>
      <c r="G53" s="22"/>
      <c r="H53" s="22"/>
      <c r="I53" s="22"/>
      <c r="J53" s="22"/>
      <c r="K53" s="22"/>
      <c r="L53" s="22"/>
      <c r="M53" s="22"/>
      <c r="N53" s="22"/>
      <c r="O53" s="22"/>
      <c r="P53" s="22"/>
      <c r="Q53" s="22"/>
      <c r="R53" s="1"/>
      <c r="S53" s="39"/>
      <c r="T53" s="1"/>
      <c r="U53" s="1"/>
      <c r="V53" s="1"/>
      <c r="W53" s="1"/>
      <c r="X53" s="1"/>
      <c r="Y53" s="1"/>
      <c r="Z53" s="1"/>
    </row>
    <row r="54" spans="1:26" ht="15.75" customHeight="1" x14ac:dyDescent="0.2">
      <c r="A54" s="21">
        <f>Kontoplan!B44</f>
        <v>6860</v>
      </c>
      <c r="B54" s="21" t="str">
        <f>Kontoplan!C44</f>
        <v>Møte, kurs, oppdatering o.l</v>
      </c>
      <c r="C54" s="22"/>
      <c r="D54" s="22"/>
      <c r="E54" s="31">
        <f t="shared" si="2"/>
        <v>330</v>
      </c>
      <c r="F54" s="22">
        <v>330</v>
      </c>
      <c r="G54" s="22"/>
      <c r="H54" s="22"/>
      <c r="I54" s="22"/>
      <c r="J54" s="22"/>
      <c r="K54" s="22"/>
      <c r="L54" s="22"/>
      <c r="M54" s="22"/>
      <c r="N54" s="22"/>
      <c r="O54" s="22"/>
      <c r="P54" s="22"/>
      <c r="Q54" s="22"/>
      <c r="R54" s="1"/>
      <c r="S54" s="39"/>
      <c r="T54" s="1"/>
      <c r="U54" s="1"/>
      <c r="V54" s="1"/>
      <c r="W54" s="1"/>
      <c r="X54" s="1"/>
      <c r="Y54" s="1"/>
      <c r="Z54" s="1"/>
    </row>
    <row r="55" spans="1:26" ht="15.75" customHeight="1" x14ac:dyDescent="0.2">
      <c r="A55" s="21">
        <f>Kontoplan!B45</f>
        <v>6900</v>
      </c>
      <c r="B55" s="21" t="str">
        <f>Kontoplan!C45</f>
        <v>Mobil</v>
      </c>
      <c r="C55" s="22"/>
      <c r="D55" s="22"/>
      <c r="E55" s="31">
        <f t="shared" si="2"/>
        <v>0</v>
      </c>
      <c r="F55" s="22"/>
      <c r="G55" s="22"/>
      <c r="H55" s="22"/>
      <c r="I55" s="22"/>
      <c r="J55" s="22"/>
      <c r="K55" s="22"/>
      <c r="L55" s="22"/>
      <c r="M55" s="22"/>
      <c r="N55" s="22"/>
      <c r="O55" s="22"/>
      <c r="P55" s="22"/>
      <c r="Q55" s="22"/>
      <c r="R55" s="1"/>
      <c r="S55" s="39"/>
      <c r="T55" s="1"/>
      <c r="U55" s="1"/>
      <c r="V55" s="1"/>
      <c r="W55" s="1"/>
      <c r="X55" s="1"/>
      <c r="Y55" s="1"/>
      <c r="Z55" s="1"/>
    </row>
    <row r="56" spans="1:26" ht="15.75" customHeight="1" x14ac:dyDescent="0.2">
      <c r="A56" s="21">
        <f>Kontoplan!B46</f>
        <v>7140</v>
      </c>
      <c r="B56" s="21" t="str">
        <f>Kontoplan!C46</f>
        <v>Reisekostnad idrett</v>
      </c>
      <c r="C56" s="22"/>
      <c r="D56" s="22"/>
      <c r="E56" s="31">
        <f t="shared" si="2"/>
        <v>0</v>
      </c>
      <c r="F56" s="22"/>
      <c r="G56" s="22"/>
      <c r="H56" s="22"/>
      <c r="I56" s="22"/>
      <c r="J56" s="22"/>
      <c r="K56" s="22"/>
      <c r="L56" s="22"/>
      <c r="M56" s="22"/>
      <c r="N56" s="22"/>
      <c r="O56" s="22"/>
      <c r="P56" s="22"/>
      <c r="Q56" s="22"/>
      <c r="R56" s="1"/>
      <c r="S56" s="39"/>
      <c r="T56" s="1"/>
      <c r="U56" s="1"/>
      <c r="V56" s="1"/>
      <c r="W56" s="1"/>
      <c r="X56" s="1"/>
      <c r="Y56" s="1"/>
      <c r="Z56" s="1"/>
    </row>
    <row r="57" spans="1:26" ht="15.75" customHeight="1" x14ac:dyDescent="0.2">
      <c r="A57" s="21">
        <f>Kontoplan!B47</f>
        <v>7141</v>
      </c>
      <c r="B57" s="21" t="str">
        <f>Kontoplan!C47</f>
        <v>Reisekostnad annet</v>
      </c>
      <c r="C57" s="22"/>
      <c r="D57" s="22"/>
      <c r="E57" s="31">
        <f t="shared" si="2"/>
        <v>0</v>
      </c>
      <c r="F57" s="22"/>
      <c r="G57" s="22"/>
      <c r="H57" s="22"/>
      <c r="I57" s="22"/>
      <c r="J57" s="22"/>
      <c r="K57" s="22"/>
      <c r="L57" s="22"/>
      <c r="M57" s="22"/>
      <c r="N57" s="22"/>
      <c r="O57" s="22"/>
      <c r="P57" s="22"/>
      <c r="Q57" s="22"/>
      <c r="R57" s="1"/>
      <c r="S57" s="39"/>
      <c r="T57" s="1"/>
      <c r="U57" s="1"/>
      <c r="V57" s="1"/>
      <c r="W57" s="1"/>
      <c r="X57" s="1"/>
      <c r="Y57" s="1"/>
      <c r="Z57" s="1"/>
    </row>
    <row r="58" spans="1:26" ht="15.75" customHeight="1" x14ac:dyDescent="0.2">
      <c r="A58" s="21">
        <f>Kontoplan!B48</f>
        <v>7310</v>
      </c>
      <c r="B58" s="21" t="str">
        <f>Kontoplan!C48</f>
        <v>Arrangement, idrett</v>
      </c>
      <c r="C58" s="22"/>
      <c r="D58" s="22"/>
      <c r="E58" s="31">
        <f t="shared" si="2"/>
        <v>47100</v>
      </c>
      <c r="F58" s="22">
        <v>0</v>
      </c>
      <c r="G58" s="22">
        <v>0</v>
      </c>
      <c r="H58" s="22">
        <v>3700</v>
      </c>
      <c r="I58" s="22">
        <v>38800</v>
      </c>
      <c r="J58" s="22">
        <v>0</v>
      </c>
      <c r="K58" s="22">
        <v>0</v>
      </c>
      <c r="L58" s="22">
        <v>0</v>
      </c>
      <c r="M58" s="22">
        <v>0</v>
      </c>
      <c r="N58" s="22"/>
      <c r="O58" s="22">
        <v>4600</v>
      </c>
      <c r="P58" s="22">
        <v>0</v>
      </c>
      <c r="Q58" s="22">
        <v>0</v>
      </c>
      <c r="R58" s="1"/>
      <c r="S58" s="39"/>
      <c r="T58" s="1"/>
      <c r="U58" s="1"/>
      <c r="V58" s="1"/>
      <c r="W58" s="1"/>
      <c r="X58" s="1"/>
      <c r="Y58" s="1"/>
      <c r="Z58" s="1"/>
    </row>
    <row r="59" spans="1:26" ht="15.75" customHeight="1" x14ac:dyDescent="0.2">
      <c r="A59" s="21">
        <f>Kontoplan!B49</f>
        <v>7315</v>
      </c>
      <c r="B59" s="21" t="str">
        <f>Kontoplan!C49</f>
        <v>Arrangement, ikke idrett</v>
      </c>
      <c r="C59" s="22"/>
      <c r="D59" s="22"/>
      <c r="E59" s="31">
        <f t="shared" si="2"/>
        <v>48380</v>
      </c>
      <c r="F59" s="22">
        <v>8430</v>
      </c>
      <c r="G59" s="22">
        <v>5500</v>
      </c>
      <c r="H59" s="22">
        <v>4000</v>
      </c>
      <c r="I59" s="22">
        <v>17600</v>
      </c>
      <c r="J59" s="22">
        <v>0</v>
      </c>
      <c r="K59" s="22">
        <v>2000</v>
      </c>
      <c r="L59" s="22">
        <v>0</v>
      </c>
      <c r="M59" s="22">
        <v>4000</v>
      </c>
      <c r="N59" s="22">
        <v>1350</v>
      </c>
      <c r="O59" s="22">
        <v>1500</v>
      </c>
      <c r="P59" s="22">
        <v>4000</v>
      </c>
      <c r="Q59" s="22">
        <v>0</v>
      </c>
      <c r="R59" s="1"/>
      <c r="S59" s="39"/>
      <c r="T59" s="1"/>
      <c r="U59" s="1"/>
      <c r="V59" s="1"/>
      <c r="W59" s="1"/>
      <c r="X59" s="1"/>
      <c r="Y59" s="1"/>
      <c r="Z59" s="1"/>
    </row>
    <row r="60" spans="1:26" ht="15.75" customHeight="1" x14ac:dyDescent="0.2">
      <c r="A60" s="21">
        <f>Kontoplan!B50</f>
        <v>7320</v>
      </c>
      <c r="B60" s="21" t="str">
        <f>Kontoplan!C50</f>
        <v>Markedsføring</v>
      </c>
      <c r="C60" s="22"/>
      <c r="D60" s="22"/>
      <c r="E60" s="31">
        <f t="shared" si="2"/>
        <v>0</v>
      </c>
      <c r="F60" s="22"/>
      <c r="G60" s="22"/>
      <c r="H60" s="22"/>
      <c r="I60" s="22"/>
      <c r="J60" s="22"/>
      <c r="K60" s="22"/>
      <c r="L60" s="22"/>
      <c r="M60" s="22"/>
      <c r="N60" s="22"/>
      <c r="O60" s="22"/>
      <c r="P60" s="22"/>
      <c r="Q60" s="22"/>
      <c r="R60" s="1"/>
      <c r="S60" s="39"/>
      <c r="T60" s="1"/>
      <c r="U60" s="1"/>
      <c r="V60" s="1"/>
      <c r="W60" s="1"/>
      <c r="X60" s="1"/>
      <c r="Y60" s="1"/>
      <c r="Z60" s="1"/>
    </row>
    <row r="61" spans="1:26" ht="15.75" customHeight="1" x14ac:dyDescent="0.2">
      <c r="A61" s="21">
        <f>Kontoplan!B51</f>
        <v>7350</v>
      </c>
      <c r="B61" s="21" t="str">
        <f>Kontoplan!C51</f>
        <v>Representasjon</v>
      </c>
      <c r="C61" s="22"/>
      <c r="D61" s="22"/>
      <c r="E61" s="31">
        <f t="shared" si="2"/>
        <v>0</v>
      </c>
      <c r="F61" s="22"/>
      <c r="G61" s="22"/>
      <c r="H61" s="22"/>
      <c r="I61" s="22"/>
      <c r="J61" s="22"/>
      <c r="K61" s="22"/>
      <c r="L61" s="22"/>
      <c r="M61" s="22"/>
      <c r="N61" s="22"/>
      <c r="O61" s="22"/>
      <c r="P61" s="22"/>
      <c r="Q61" s="22"/>
      <c r="R61" s="1"/>
      <c r="S61" s="39"/>
      <c r="T61" s="1"/>
      <c r="U61" s="1"/>
      <c r="V61" s="1"/>
      <c r="W61" s="1"/>
      <c r="X61" s="1"/>
      <c r="Y61" s="1"/>
      <c r="Z61" s="1"/>
    </row>
    <row r="62" spans="1:26" ht="15.75" customHeight="1" x14ac:dyDescent="0.2">
      <c r="A62" s="21">
        <f>Kontoplan!B52</f>
        <v>7401</v>
      </c>
      <c r="B62" s="21" t="str">
        <f>Kontoplan!C52</f>
        <v>Bot</v>
      </c>
      <c r="C62" s="22"/>
      <c r="D62" s="22"/>
      <c r="E62" s="31">
        <f t="shared" si="2"/>
        <v>4000</v>
      </c>
      <c r="F62" s="22"/>
      <c r="G62" s="22"/>
      <c r="H62" s="22">
        <v>2000</v>
      </c>
      <c r="I62" s="22"/>
      <c r="J62" s="22"/>
      <c r="K62" s="22"/>
      <c r="L62" s="22"/>
      <c r="M62" s="22"/>
      <c r="N62" s="22"/>
      <c r="O62" s="22"/>
      <c r="P62" s="22">
        <v>2000</v>
      </c>
      <c r="Q62" s="22"/>
      <c r="R62" s="1"/>
      <c r="S62" s="39"/>
      <c r="T62" s="1"/>
      <c r="U62" s="1"/>
      <c r="V62" s="1"/>
      <c r="W62" s="1"/>
      <c r="X62" s="1"/>
      <c r="Y62" s="1"/>
      <c r="Z62" s="1"/>
    </row>
    <row r="63" spans="1:26" ht="15.75" customHeight="1" x14ac:dyDescent="0.2">
      <c r="A63" s="21">
        <f>Kontoplan!B53</f>
        <v>7410</v>
      </c>
      <c r="B63" s="21" t="str">
        <f>Kontoplan!C53</f>
        <v>Kontingent</v>
      </c>
      <c r="C63" s="22"/>
      <c r="D63" s="22"/>
      <c r="E63" s="31">
        <f t="shared" si="2"/>
        <v>31900</v>
      </c>
      <c r="F63" s="22">
        <v>0</v>
      </c>
      <c r="G63" s="22">
        <v>0</v>
      </c>
      <c r="H63" s="22">
        <v>0</v>
      </c>
      <c r="I63" s="22">
        <v>8800</v>
      </c>
      <c r="J63" s="22">
        <v>0</v>
      </c>
      <c r="K63" s="22">
        <v>0</v>
      </c>
      <c r="L63" s="22">
        <v>0</v>
      </c>
      <c r="M63" s="22">
        <v>0</v>
      </c>
      <c r="N63" s="22">
        <v>23100</v>
      </c>
      <c r="O63" s="22">
        <v>0</v>
      </c>
      <c r="P63" s="22">
        <v>0</v>
      </c>
      <c r="Q63" s="22">
        <v>0</v>
      </c>
      <c r="R63" s="1"/>
      <c r="S63" s="39"/>
      <c r="T63" s="1"/>
      <c r="U63" s="1"/>
      <c r="V63" s="1"/>
      <c r="W63" s="1"/>
      <c r="X63" s="1"/>
      <c r="Y63" s="1"/>
      <c r="Z63" s="1"/>
    </row>
    <row r="64" spans="1:26" ht="15.75" customHeight="1" x14ac:dyDescent="0.2">
      <c r="A64" s="21">
        <f>Kontoplan!B54</f>
        <v>7430</v>
      </c>
      <c r="B64" s="21" t="str">
        <f>Kontoplan!C54</f>
        <v>Gave</v>
      </c>
      <c r="C64" s="22"/>
      <c r="D64" s="22"/>
      <c r="E64" s="31">
        <f t="shared" si="2"/>
        <v>0</v>
      </c>
      <c r="F64" s="22"/>
      <c r="G64" s="22"/>
      <c r="H64" s="22"/>
      <c r="I64" s="22"/>
      <c r="J64" s="22"/>
      <c r="K64" s="22"/>
      <c r="L64" s="22"/>
      <c r="M64" s="22"/>
      <c r="N64" s="22"/>
      <c r="O64" s="22"/>
      <c r="P64" s="22"/>
      <c r="Q64" s="22"/>
      <c r="R64" s="1"/>
      <c r="S64" s="39"/>
      <c r="T64" s="1"/>
      <c r="U64" s="1"/>
      <c r="V64" s="1"/>
      <c r="W64" s="1"/>
      <c r="X64" s="1"/>
      <c r="Y64" s="1"/>
      <c r="Z64" s="1"/>
    </row>
    <row r="65" spans="1:26" ht="15.75" customHeight="1" x14ac:dyDescent="0.2">
      <c r="A65" s="21">
        <f>Kontoplan!B55</f>
        <v>7500</v>
      </c>
      <c r="B65" s="21" t="str">
        <f>Kontoplan!C55</f>
        <v>Forsikringspremie</v>
      </c>
      <c r="C65" s="22"/>
      <c r="D65" s="22"/>
      <c r="E65" s="31">
        <f t="shared" si="2"/>
        <v>0</v>
      </c>
      <c r="F65" s="22"/>
      <c r="G65" s="22"/>
      <c r="H65" s="22"/>
      <c r="I65" s="22"/>
      <c r="J65" s="22"/>
      <c r="K65" s="22"/>
      <c r="L65" s="22"/>
      <c r="M65" s="22"/>
      <c r="N65" s="22"/>
      <c r="O65" s="22"/>
      <c r="P65" s="22"/>
      <c r="Q65" s="22"/>
      <c r="R65" s="1"/>
      <c r="S65" s="39"/>
      <c r="T65" s="1"/>
      <c r="U65" s="1"/>
      <c r="V65" s="1"/>
      <c r="W65" s="1"/>
      <c r="X65" s="1"/>
      <c r="Y65" s="1"/>
      <c r="Z65" s="1"/>
    </row>
    <row r="66" spans="1:26" ht="15.75" customHeight="1" x14ac:dyDescent="0.2">
      <c r="A66" s="21">
        <f>Kontoplan!B56</f>
        <v>7770</v>
      </c>
      <c r="B66" s="21" t="str">
        <f>Kontoplan!C56</f>
        <v>Bank og kortgebyr</v>
      </c>
      <c r="C66" s="22"/>
      <c r="D66" s="22"/>
      <c r="E66" s="31">
        <f t="shared" si="2"/>
        <v>0</v>
      </c>
      <c r="F66" s="22"/>
      <c r="G66" s="22"/>
      <c r="H66" s="22"/>
      <c r="I66" s="22"/>
      <c r="J66" s="22"/>
      <c r="K66" s="22"/>
      <c r="L66" s="22"/>
      <c r="M66" s="22"/>
      <c r="N66" s="22"/>
      <c r="O66" s="22"/>
      <c r="P66" s="22"/>
      <c r="Q66" s="22"/>
      <c r="R66" s="1"/>
      <c r="S66" s="39"/>
      <c r="T66" s="1"/>
      <c r="U66" s="1"/>
      <c r="V66" s="1"/>
      <c r="W66" s="1"/>
      <c r="X66" s="1"/>
      <c r="Y66" s="1"/>
      <c r="Z66" s="1"/>
    </row>
    <row r="67" spans="1:26" ht="15.75" customHeight="1" x14ac:dyDescent="0.2">
      <c r="A67" s="21">
        <f>Kontoplan!B57</f>
        <v>7791</v>
      </c>
      <c r="B67" s="21" t="str">
        <f>Kontoplan!C57</f>
        <v>Internstøtte grupper</v>
      </c>
      <c r="C67" s="22"/>
      <c r="D67" s="22"/>
      <c r="E67" s="31">
        <f t="shared" si="2"/>
        <v>0</v>
      </c>
      <c r="F67" s="22"/>
      <c r="G67" s="22"/>
      <c r="H67" s="22"/>
      <c r="I67" s="22"/>
      <c r="J67" s="22"/>
      <c r="K67" s="22"/>
      <c r="L67" s="22"/>
      <c r="M67" s="22"/>
      <c r="N67" s="22"/>
      <c r="O67" s="22"/>
      <c r="P67" s="22"/>
      <c r="Q67" s="22"/>
      <c r="R67" s="1"/>
      <c r="S67" s="39"/>
      <c r="T67" s="1"/>
      <c r="U67" s="1"/>
      <c r="V67" s="1"/>
      <c r="W67" s="1"/>
      <c r="X67" s="1"/>
      <c r="Y67" s="1"/>
      <c r="Z67" s="1"/>
    </row>
    <row r="68" spans="1:26" ht="15.75" customHeight="1" x14ac:dyDescent="0.2">
      <c r="A68" s="21">
        <f>Kontoplan!B58</f>
        <v>8050</v>
      </c>
      <c r="B68" s="21" t="str">
        <f>Kontoplan!C58</f>
        <v>Annen renteinntekt</v>
      </c>
      <c r="C68" s="22"/>
      <c r="D68" s="22"/>
      <c r="E68" s="31">
        <f t="shared" si="2"/>
        <v>0</v>
      </c>
      <c r="F68" s="22"/>
      <c r="G68" s="22"/>
      <c r="H68" s="22"/>
      <c r="I68" s="22"/>
      <c r="J68" s="22"/>
      <c r="K68" s="22"/>
      <c r="L68" s="22"/>
      <c r="M68" s="22"/>
      <c r="N68" s="22"/>
      <c r="O68" s="22"/>
      <c r="P68" s="22"/>
      <c r="Q68" s="22"/>
      <c r="R68" s="1"/>
      <c r="S68" s="39"/>
      <c r="T68" s="1"/>
      <c r="U68" s="1"/>
      <c r="V68" s="1"/>
      <c r="W68" s="1"/>
      <c r="X68" s="1"/>
      <c r="Y68" s="1"/>
      <c r="Z68" s="1"/>
    </row>
    <row r="69" spans="1:26" ht="15.75" customHeight="1" x14ac:dyDescent="0.2">
      <c r="A69" s="21">
        <f>Kontoplan!B59</f>
        <v>8150</v>
      </c>
      <c r="B69" s="21" t="str">
        <f>Kontoplan!C59</f>
        <v>Annen rentekostnad</v>
      </c>
      <c r="C69" s="22"/>
      <c r="D69" s="22"/>
      <c r="E69" s="31">
        <f t="shared" si="2"/>
        <v>0</v>
      </c>
      <c r="F69" s="22"/>
      <c r="G69" s="22"/>
      <c r="H69" s="22"/>
      <c r="I69" s="22"/>
      <c r="J69" s="22"/>
      <c r="K69" s="22"/>
      <c r="L69" s="22"/>
      <c r="M69" s="22"/>
      <c r="N69" s="22"/>
      <c r="O69" s="22"/>
      <c r="P69" s="22"/>
      <c r="Q69" s="22"/>
      <c r="R69" s="1"/>
      <c r="S69" s="39"/>
      <c r="T69" s="1"/>
      <c r="U69" s="1"/>
      <c r="V69" s="1"/>
      <c r="W69" s="1"/>
      <c r="X69" s="1"/>
      <c r="Y69" s="1"/>
      <c r="Z69" s="1"/>
    </row>
    <row r="70" spans="1:26" ht="15.75" customHeight="1" x14ac:dyDescent="0.2">
      <c r="A70" s="21">
        <f>Kontoplan!B60</f>
        <v>8170</v>
      </c>
      <c r="B70" s="21" t="str">
        <f>Kontoplan!C60</f>
        <v>Annen finanskostnad</v>
      </c>
      <c r="C70" s="22"/>
      <c r="D70" s="22"/>
      <c r="E70" s="31">
        <f t="shared" si="2"/>
        <v>0</v>
      </c>
      <c r="F70" s="22"/>
      <c r="G70" s="22"/>
      <c r="H70" s="22"/>
      <c r="I70" s="22"/>
      <c r="J70" s="22"/>
      <c r="K70" s="22"/>
      <c r="L70" s="22"/>
      <c r="M70" s="22"/>
      <c r="N70" s="22"/>
      <c r="O70" s="22"/>
      <c r="P70" s="22"/>
      <c r="Q70" s="22"/>
      <c r="R70" s="1"/>
      <c r="S70" s="39"/>
      <c r="T70" s="1"/>
      <c r="U70" s="1"/>
      <c r="V70" s="1"/>
      <c r="W70" s="1"/>
      <c r="X70" s="1"/>
      <c r="Y70" s="1"/>
      <c r="Z70" s="1"/>
    </row>
    <row r="71" spans="1:26" ht="15.75" customHeight="1" x14ac:dyDescent="0.2">
      <c r="A71" s="1"/>
      <c r="B71" s="1"/>
      <c r="C71" s="28"/>
      <c r="D71" s="28"/>
      <c r="E71" s="28"/>
      <c r="F71" s="28"/>
      <c r="G71" s="28"/>
      <c r="H71" s="28"/>
      <c r="I71" s="28"/>
      <c r="J71" s="28"/>
      <c r="K71" s="28"/>
      <c r="L71" s="28"/>
      <c r="M71" s="28"/>
      <c r="N71" s="28"/>
      <c r="O71" s="28"/>
      <c r="P71" s="28"/>
      <c r="Q71" s="28"/>
      <c r="R71" s="1"/>
      <c r="S71" s="1"/>
      <c r="T71" s="1"/>
      <c r="U71" s="1"/>
      <c r="V71" s="1"/>
      <c r="W71" s="1"/>
      <c r="X71" s="1"/>
      <c r="Y71" s="1"/>
      <c r="Z71" s="1"/>
    </row>
    <row r="72" spans="1:26" ht="15.75" customHeight="1" x14ac:dyDescent="0.2">
      <c r="A72" s="63" t="s">
        <v>172</v>
      </c>
      <c r="B72" s="61"/>
      <c r="C72" s="30">
        <f t="shared" ref="C72:Q72" si="3">SUM(C39:C71)</f>
        <v>0</v>
      </c>
      <c r="D72" s="30">
        <f t="shared" si="3"/>
        <v>0</v>
      </c>
      <c r="E72" s="31">
        <f t="shared" si="3"/>
        <v>298075</v>
      </c>
      <c r="F72" s="30">
        <f t="shared" si="3"/>
        <v>23010</v>
      </c>
      <c r="G72" s="30">
        <f t="shared" si="3"/>
        <v>37720</v>
      </c>
      <c r="H72" s="30">
        <f t="shared" si="3"/>
        <v>9700</v>
      </c>
      <c r="I72" s="30">
        <f t="shared" si="3"/>
        <v>65200</v>
      </c>
      <c r="J72" s="30">
        <f t="shared" si="3"/>
        <v>0</v>
      </c>
      <c r="K72" s="30">
        <f t="shared" si="3"/>
        <v>59610</v>
      </c>
      <c r="L72" s="30">
        <f t="shared" si="3"/>
        <v>0</v>
      </c>
      <c r="M72" s="30">
        <f t="shared" si="3"/>
        <v>4000</v>
      </c>
      <c r="N72" s="30">
        <f t="shared" si="3"/>
        <v>32420</v>
      </c>
      <c r="O72" s="30">
        <f t="shared" si="3"/>
        <v>6100</v>
      </c>
      <c r="P72" s="30">
        <f t="shared" si="3"/>
        <v>6000</v>
      </c>
      <c r="Q72" s="30">
        <f t="shared" si="3"/>
        <v>54315</v>
      </c>
      <c r="R72" s="1"/>
      <c r="S72" s="3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3" t="s">
        <v>173</v>
      </c>
      <c r="B74" s="61"/>
      <c r="C74" s="30">
        <f t="shared" ref="C74:Q74" si="4">C32+C72</f>
        <v>0</v>
      </c>
      <c r="D74" s="30">
        <f t="shared" si="4"/>
        <v>0</v>
      </c>
      <c r="E74" s="31">
        <f t="shared" si="4"/>
        <v>-3540</v>
      </c>
      <c r="F74" s="30">
        <f t="shared" si="4"/>
        <v>330</v>
      </c>
      <c r="G74" s="30">
        <f t="shared" si="4"/>
        <v>0</v>
      </c>
      <c r="H74" s="30">
        <f t="shared" si="4"/>
        <v>-47910</v>
      </c>
      <c r="I74" s="30">
        <f t="shared" si="4"/>
        <v>0</v>
      </c>
      <c r="J74" s="30">
        <f t="shared" si="4"/>
        <v>0</v>
      </c>
      <c r="K74" s="30">
        <f t="shared" si="4"/>
        <v>45810</v>
      </c>
      <c r="L74" s="30">
        <f t="shared" si="4"/>
        <v>0</v>
      </c>
      <c r="M74" s="30">
        <f t="shared" si="4"/>
        <v>0</v>
      </c>
      <c r="N74" s="30">
        <f t="shared" si="4"/>
        <v>0</v>
      </c>
      <c r="O74" s="30">
        <f t="shared" si="4"/>
        <v>-61585</v>
      </c>
      <c r="P74" s="30">
        <f t="shared" si="4"/>
        <v>2000</v>
      </c>
      <c r="Q74" s="30">
        <f t="shared" si="4"/>
        <v>45815</v>
      </c>
      <c r="R74" s="1"/>
      <c r="S74" s="3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D0CECE"/>
  </sheetPr>
  <dimension ref="A1:Z1000"/>
  <sheetViews>
    <sheetView workbookViewId="0"/>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6"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7" t="s">
        <v>126</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8" t="str">
        <f ca="1">MID(CELL("filename",A1),FIND("]",CELL("filename",A1))+1,255)</f>
        <v>Test</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5" t="s">
        <v>161</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9" t="s">
        <v>162</v>
      </c>
      <c r="B12" s="19" t="s">
        <v>163</v>
      </c>
      <c r="C12" s="19" t="s">
        <v>164</v>
      </c>
      <c r="D12" s="19" t="s">
        <v>165</v>
      </c>
      <c r="E12" s="20" t="s">
        <v>166</v>
      </c>
      <c r="F12" s="19" t="s">
        <v>177</v>
      </c>
      <c r="G12" s="19" t="s">
        <v>178</v>
      </c>
      <c r="H12" s="19" t="s">
        <v>179</v>
      </c>
      <c r="I12" s="19" t="s">
        <v>180</v>
      </c>
      <c r="J12" s="19" t="s">
        <v>181</v>
      </c>
      <c r="K12" s="19" t="s">
        <v>182</v>
      </c>
      <c r="L12" s="19" t="s">
        <v>183</v>
      </c>
      <c r="M12" s="19" t="s">
        <v>184</v>
      </c>
      <c r="N12" s="19" t="s">
        <v>185</v>
      </c>
      <c r="O12" s="19" t="s">
        <v>186</v>
      </c>
      <c r="P12" s="19" t="s">
        <v>187</v>
      </c>
      <c r="Q12" s="19" t="s">
        <v>188</v>
      </c>
      <c r="R12" s="38"/>
      <c r="S12" s="19" t="s">
        <v>189</v>
      </c>
      <c r="T12" s="1"/>
      <c r="U12" s="1"/>
      <c r="V12" s="1"/>
      <c r="W12" s="1"/>
      <c r="X12" s="1"/>
      <c r="Y12" s="1"/>
      <c r="Z12" s="1"/>
    </row>
    <row r="13" spans="1:26" ht="15.75" customHeight="1" x14ac:dyDescent="0.2">
      <c r="A13" s="21">
        <f>Kontoplan!B11</f>
        <v>3000</v>
      </c>
      <c r="B13" s="21" t="str">
        <f>Kontoplan!C11</f>
        <v>Salgsinntekter, avgiftspliktig</v>
      </c>
      <c r="C13" s="22"/>
      <c r="D13" s="22"/>
      <c r="E13" s="31">
        <f t="shared" ref="E13:E30" si="0">SUM(F13:Q13)</f>
        <v>0</v>
      </c>
      <c r="F13" s="22"/>
      <c r="G13" s="22"/>
      <c r="H13" s="22"/>
      <c r="I13" s="22"/>
      <c r="J13" s="22"/>
      <c r="K13" s="22"/>
      <c r="L13" s="22"/>
      <c r="M13" s="22"/>
      <c r="N13" s="22"/>
      <c r="O13" s="22"/>
      <c r="P13" s="22"/>
      <c r="Q13" s="22"/>
      <c r="R13" s="1"/>
      <c r="S13" s="39"/>
      <c r="T13" s="1"/>
      <c r="U13" s="1"/>
      <c r="V13" s="1"/>
      <c r="W13" s="1"/>
      <c r="X13" s="1"/>
      <c r="Y13" s="1"/>
      <c r="Z13" s="1"/>
    </row>
    <row r="14" spans="1:26" ht="15.75" customHeight="1" x14ac:dyDescent="0.2">
      <c r="A14" s="21">
        <f>Kontoplan!B12</f>
        <v>3009</v>
      </c>
      <c r="B14" s="21" t="str">
        <f>Kontoplan!C12</f>
        <v>Sponsorinntekt</v>
      </c>
      <c r="C14" s="22"/>
      <c r="D14" s="22"/>
      <c r="E14" s="31">
        <f t="shared" si="0"/>
        <v>0</v>
      </c>
      <c r="F14" s="22"/>
      <c r="G14" s="22"/>
      <c r="H14" s="22"/>
      <c r="I14" s="22"/>
      <c r="J14" s="22"/>
      <c r="K14" s="22"/>
      <c r="L14" s="22"/>
      <c r="M14" s="22"/>
      <c r="N14" s="22"/>
      <c r="O14" s="22"/>
      <c r="P14" s="22"/>
      <c r="Q14" s="22"/>
      <c r="R14" s="1"/>
      <c r="S14" s="39"/>
      <c r="T14" s="1"/>
      <c r="U14" s="1"/>
      <c r="V14" s="1"/>
      <c r="W14" s="1"/>
      <c r="X14" s="1"/>
      <c r="Y14" s="1"/>
      <c r="Z14" s="1"/>
    </row>
    <row r="15" spans="1:26" ht="15.75" customHeight="1" x14ac:dyDescent="0.2">
      <c r="A15" s="21">
        <f>Kontoplan!B13</f>
        <v>3100</v>
      </c>
      <c r="B15" s="21" t="str">
        <f>Kontoplan!C13</f>
        <v>Salgsinntekter, avgiftsfri</v>
      </c>
      <c r="C15" s="22"/>
      <c r="D15" s="22"/>
      <c r="E15" s="31">
        <f t="shared" si="0"/>
        <v>0</v>
      </c>
      <c r="F15" s="22"/>
      <c r="G15" s="22"/>
      <c r="H15" s="22"/>
      <c r="I15" s="22"/>
      <c r="J15" s="22"/>
      <c r="K15" s="22"/>
      <c r="L15" s="22"/>
      <c r="M15" s="22"/>
      <c r="N15" s="22"/>
      <c r="O15" s="22"/>
      <c r="P15" s="22"/>
      <c r="Q15" s="22"/>
      <c r="R15" s="1"/>
      <c r="S15" s="39"/>
      <c r="T15" s="1"/>
      <c r="U15" s="1"/>
      <c r="V15" s="1"/>
      <c r="W15" s="1"/>
      <c r="X15" s="1"/>
      <c r="Y15" s="1"/>
      <c r="Z15" s="1"/>
    </row>
    <row r="16" spans="1:26" ht="15.75" customHeight="1" x14ac:dyDescent="0.2">
      <c r="A16" s="21">
        <f>Kontoplan!B14</f>
        <v>3101</v>
      </c>
      <c r="B16" s="21" t="str">
        <f>Kontoplan!C14</f>
        <v>Dugnad</v>
      </c>
      <c r="C16" s="22"/>
      <c r="D16" s="22"/>
      <c r="E16" s="31">
        <f t="shared" si="0"/>
        <v>0</v>
      </c>
      <c r="F16" s="22"/>
      <c r="G16" s="22"/>
      <c r="H16" s="22"/>
      <c r="I16" s="22"/>
      <c r="J16" s="22"/>
      <c r="K16" s="22"/>
      <c r="L16" s="22"/>
      <c r="M16" s="22"/>
      <c r="N16" s="22"/>
      <c r="O16" s="22"/>
      <c r="P16" s="22"/>
      <c r="Q16" s="22"/>
      <c r="R16" s="1"/>
      <c r="S16" s="39"/>
      <c r="T16" s="1"/>
      <c r="U16" s="1"/>
      <c r="V16" s="1"/>
      <c r="W16" s="1"/>
      <c r="X16" s="1"/>
      <c r="Y16" s="1"/>
      <c r="Z16" s="1"/>
    </row>
    <row r="17" spans="1:26" ht="15.75" customHeight="1" x14ac:dyDescent="0.2">
      <c r="A17" s="21">
        <f>Kontoplan!B15</f>
        <v>3410</v>
      </c>
      <c r="B17" s="21" t="str">
        <f>Kontoplan!C15</f>
        <v>Tilskudd fra Oslo Kommune</v>
      </c>
      <c r="C17" s="22"/>
      <c r="D17" s="22"/>
      <c r="E17" s="31">
        <f t="shared" si="0"/>
        <v>0</v>
      </c>
      <c r="F17" s="22"/>
      <c r="G17" s="22"/>
      <c r="H17" s="22"/>
      <c r="I17" s="22"/>
      <c r="J17" s="22"/>
      <c r="K17" s="22"/>
      <c r="L17" s="22"/>
      <c r="M17" s="22"/>
      <c r="N17" s="22"/>
      <c r="O17" s="22"/>
      <c r="P17" s="22"/>
      <c r="Q17" s="22"/>
      <c r="R17" s="1"/>
      <c r="S17" s="39"/>
      <c r="T17" s="1"/>
      <c r="U17" s="1"/>
      <c r="V17" s="1"/>
      <c r="W17" s="1"/>
      <c r="X17" s="1"/>
      <c r="Y17" s="1"/>
      <c r="Z17" s="1"/>
    </row>
    <row r="18" spans="1:26" ht="15.75" customHeight="1" x14ac:dyDescent="0.2">
      <c r="A18" s="21">
        <f>Kontoplan!B16</f>
        <v>3420</v>
      </c>
      <c r="B18" s="21" t="str">
        <f>Kontoplan!C16</f>
        <v>Momskompensasjon</v>
      </c>
      <c r="C18" s="22"/>
      <c r="D18" s="22"/>
      <c r="E18" s="31">
        <f t="shared" si="0"/>
        <v>0</v>
      </c>
      <c r="F18" s="22"/>
      <c r="G18" s="22"/>
      <c r="H18" s="22"/>
      <c r="I18" s="22"/>
      <c r="J18" s="22"/>
      <c r="K18" s="22"/>
      <c r="L18" s="22"/>
      <c r="M18" s="22"/>
      <c r="N18" s="22"/>
      <c r="O18" s="22"/>
      <c r="P18" s="22"/>
      <c r="Q18" s="22"/>
      <c r="R18" s="1"/>
      <c r="S18" s="39"/>
      <c r="T18" s="1"/>
      <c r="U18" s="1"/>
      <c r="V18" s="1"/>
      <c r="W18" s="1"/>
      <c r="X18" s="1"/>
      <c r="Y18" s="1"/>
      <c r="Z18" s="1"/>
    </row>
    <row r="19" spans="1:26" ht="15.75" customHeight="1" x14ac:dyDescent="0.2">
      <c r="A19" s="21">
        <f>Kontoplan!B17</f>
        <v>3430</v>
      </c>
      <c r="B19" s="21" t="str">
        <f>Kontoplan!C17</f>
        <v>Grasrotandelen Norsk Tipping</v>
      </c>
      <c r="C19" s="22"/>
      <c r="D19" s="22"/>
      <c r="E19" s="31">
        <f t="shared" si="0"/>
        <v>0</v>
      </c>
      <c r="F19" s="22"/>
      <c r="G19" s="22"/>
      <c r="H19" s="22"/>
      <c r="I19" s="22"/>
      <c r="J19" s="22"/>
      <c r="K19" s="22"/>
      <c r="L19" s="22"/>
      <c r="M19" s="22"/>
      <c r="N19" s="22"/>
      <c r="O19" s="22"/>
      <c r="P19" s="22"/>
      <c r="Q19" s="22"/>
      <c r="R19" s="1"/>
      <c r="S19" s="39"/>
      <c r="T19" s="1"/>
      <c r="U19" s="1"/>
      <c r="V19" s="1"/>
      <c r="W19" s="1"/>
      <c r="X19" s="1"/>
      <c r="Y19" s="1"/>
      <c r="Z19" s="1"/>
    </row>
    <row r="20" spans="1:26" ht="15.75" customHeight="1" x14ac:dyDescent="0.2">
      <c r="A20" s="21">
        <f>Kontoplan!B18</f>
        <v>3900</v>
      </c>
      <c r="B20" s="21" t="str">
        <f>Kontoplan!C18</f>
        <v>Annen driftsrelatert inntekt</v>
      </c>
      <c r="C20" s="22"/>
      <c r="D20" s="22"/>
      <c r="E20" s="31">
        <f t="shared" si="0"/>
        <v>0</v>
      </c>
      <c r="F20" s="22"/>
      <c r="G20" s="22"/>
      <c r="H20" s="22"/>
      <c r="I20" s="22"/>
      <c r="J20" s="22"/>
      <c r="K20" s="22"/>
      <c r="L20" s="22"/>
      <c r="M20" s="22"/>
      <c r="N20" s="22"/>
      <c r="O20" s="22"/>
      <c r="P20" s="22"/>
      <c r="Q20" s="22"/>
      <c r="R20" s="1"/>
      <c r="S20" s="39"/>
      <c r="T20" s="1"/>
      <c r="U20" s="1"/>
      <c r="V20" s="1"/>
      <c r="W20" s="1"/>
      <c r="X20" s="1"/>
      <c r="Y20" s="1"/>
      <c r="Z20" s="1"/>
    </row>
    <row r="21" spans="1:26" ht="15.75" customHeight="1" x14ac:dyDescent="0.2">
      <c r="A21" s="21">
        <f>Kontoplan!B19</f>
        <v>3901</v>
      </c>
      <c r="B21" s="21" t="str">
        <f>Kontoplan!C19</f>
        <v>Internstøtte BI Athletics</v>
      </c>
      <c r="C21" s="22"/>
      <c r="D21" s="22"/>
      <c r="E21" s="31">
        <f t="shared" si="0"/>
        <v>0</v>
      </c>
      <c r="F21" s="22"/>
      <c r="G21" s="22"/>
      <c r="H21" s="22"/>
      <c r="I21" s="22"/>
      <c r="J21" s="22"/>
      <c r="K21" s="22"/>
      <c r="L21" s="22"/>
      <c r="M21" s="22"/>
      <c r="N21" s="22"/>
      <c r="O21" s="22"/>
      <c r="P21" s="22"/>
      <c r="Q21" s="22"/>
      <c r="R21" s="1"/>
      <c r="S21" s="39"/>
      <c r="T21" s="1"/>
      <c r="U21" s="1"/>
      <c r="V21" s="1"/>
      <c r="W21" s="1"/>
      <c r="X21" s="1"/>
      <c r="Y21" s="1"/>
      <c r="Z21" s="1"/>
    </row>
    <row r="22" spans="1:26" ht="15.75" customHeight="1" x14ac:dyDescent="0.2">
      <c r="A22" s="21">
        <f>Kontoplan!B20</f>
        <v>3920</v>
      </c>
      <c r="B22" s="21" t="str">
        <f>Kontoplan!C20</f>
        <v>Medlemskontingent</v>
      </c>
      <c r="C22" s="22"/>
      <c r="D22" s="22"/>
      <c r="E22" s="31">
        <f t="shared" si="0"/>
        <v>0</v>
      </c>
      <c r="F22" s="22"/>
      <c r="G22" s="22"/>
      <c r="H22" s="22"/>
      <c r="I22" s="22"/>
      <c r="J22" s="22"/>
      <c r="K22" s="22"/>
      <c r="L22" s="22"/>
      <c r="M22" s="22"/>
      <c r="N22" s="22"/>
      <c r="O22" s="22"/>
      <c r="P22" s="22"/>
      <c r="Q22" s="22"/>
      <c r="R22" s="1"/>
      <c r="S22" s="39"/>
      <c r="T22" s="1"/>
      <c r="U22" s="1"/>
      <c r="V22" s="1"/>
      <c r="W22" s="1"/>
      <c r="X22" s="1"/>
      <c r="Y22" s="1"/>
      <c r="Z22" s="1"/>
    </row>
    <row r="23" spans="1:26" ht="15.75" customHeight="1" x14ac:dyDescent="0.2">
      <c r="A23" s="21">
        <f>Kontoplan!B21</f>
        <v>3921</v>
      </c>
      <c r="B23" s="21" t="str">
        <f>Kontoplan!C21</f>
        <v>Gruppeavgift</v>
      </c>
      <c r="C23" s="22"/>
      <c r="D23" s="22"/>
      <c r="E23" s="31">
        <f t="shared" si="0"/>
        <v>0</v>
      </c>
      <c r="F23" s="22"/>
      <c r="G23" s="22"/>
      <c r="H23" s="22"/>
      <c r="I23" s="22"/>
      <c r="J23" s="22"/>
      <c r="K23" s="22"/>
      <c r="L23" s="22"/>
      <c r="M23" s="22"/>
      <c r="N23" s="22"/>
      <c r="O23" s="22"/>
      <c r="P23" s="22"/>
      <c r="Q23" s="22"/>
      <c r="R23" s="1"/>
      <c r="S23" s="39"/>
      <c r="T23" s="1"/>
      <c r="U23" s="1"/>
      <c r="V23" s="1"/>
      <c r="W23" s="1"/>
      <c r="X23" s="1"/>
      <c r="Y23" s="1"/>
      <c r="Z23" s="1"/>
    </row>
    <row r="24" spans="1:26" ht="15.75" customHeight="1" x14ac:dyDescent="0.2">
      <c r="A24" s="21">
        <f>Kontoplan!B22</f>
        <v>3930</v>
      </c>
      <c r="B24" s="21" t="str">
        <f>Kontoplan!C22</f>
        <v>Treningsavgift</v>
      </c>
      <c r="C24" s="22"/>
      <c r="D24" s="22"/>
      <c r="E24" s="31">
        <f t="shared" si="0"/>
        <v>0</v>
      </c>
      <c r="F24" s="22"/>
      <c r="G24" s="22"/>
      <c r="H24" s="22"/>
      <c r="I24" s="22"/>
      <c r="J24" s="22"/>
      <c r="K24" s="22"/>
      <c r="L24" s="22"/>
      <c r="M24" s="22"/>
      <c r="N24" s="22"/>
      <c r="O24" s="22"/>
      <c r="P24" s="22"/>
      <c r="Q24" s="22"/>
      <c r="R24" s="1"/>
      <c r="S24" s="39"/>
      <c r="T24" s="1"/>
      <c r="U24" s="1"/>
      <c r="V24" s="1"/>
      <c r="W24" s="1"/>
      <c r="X24" s="1"/>
      <c r="Y24" s="1"/>
      <c r="Z24" s="1"/>
    </row>
    <row r="25" spans="1:26" ht="15.75" customHeight="1" x14ac:dyDescent="0.2">
      <c r="A25" s="21">
        <f>Kontoplan!B23</f>
        <v>3990</v>
      </c>
      <c r="B25" s="21" t="str">
        <f>Kontoplan!C23</f>
        <v>Kontingent fra BI-studenter</v>
      </c>
      <c r="C25" s="22"/>
      <c r="D25" s="22"/>
      <c r="E25" s="31">
        <f t="shared" si="0"/>
        <v>0</v>
      </c>
      <c r="F25" s="22"/>
      <c r="G25" s="22"/>
      <c r="H25" s="22"/>
      <c r="I25" s="22"/>
      <c r="J25" s="22"/>
      <c r="K25" s="22"/>
      <c r="L25" s="22"/>
      <c r="M25" s="22"/>
      <c r="N25" s="22"/>
      <c r="O25" s="22"/>
      <c r="P25" s="22"/>
      <c r="Q25" s="22"/>
      <c r="R25" s="1"/>
      <c r="S25" s="39"/>
      <c r="T25" s="1"/>
      <c r="U25" s="1"/>
      <c r="V25" s="1"/>
      <c r="W25" s="1"/>
      <c r="X25" s="1"/>
      <c r="Y25" s="1"/>
      <c r="Z25" s="1"/>
    </row>
    <row r="26" spans="1:26" ht="15.75" customHeight="1" x14ac:dyDescent="0.2">
      <c r="A26" s="21">
        <f>Kontoplan!B24</f>
        <v>3991</v>
      </c>
      <c r="B26" s="21" t="str">
        <f>Kontoplan!C24</f>
        <v>Støtte fra BISO</v>
      </c>
      <c r="C26" s="22"/>
      <c r="D26" s="22"/>
      <c r="E26" s="31">
        <f t="shared" si="0"/>
        <v>0</v>
      </c>
      <c r="F26" s="22"/>
      <c r="G26" s="22"/>
      <c r="H26" s="22"/>
      <c r="I26" s="22"/>
      <c r="J26" s="22"/>
      <c r="K26" s="22"/>
      <c r="L26" s="22"/>
      <c r="M26" s="22"/>
      <c r="N26" s="22"/>
      <c r="O26" s="22"/>
      <c r="P26" s="22"/>
      <c r="Q26" s="22"/>
      <c r="R26" s="1"/>
      <c r="S26" s="39"/>
      <c r="T26" s="1"/>
      <c r="U26" s="1"/>
      <c r="V26" s="1"/>
      <c r="W26" s="1"/>
      <c r="X26" s="1"/>
      <c r="Y26" s="1"/>
      <c r="Z26" s="1"/>
    </row>
    <row r="27" spans="1:26" ht="15.75" customHeight="1" x14ac:dyDescent="0.2">
      <c r="A27" s="21">
        <f>Kontoplan!B25</f>
        <v>3992</v>
      </c>
      <c r="B27" s="21" t="str">
        <f>Kontoplan!C25</f>
        <v>Støtte fra BI</v>
      </c>
      <c r="C27" s="22"/>
      <c r="D27" s="22"/>
      <c r="E27" s="31">
        <f t="shared" si="0"/>
        <v>0</v>
      </c>
      <c r="F27" s="22"/>
      <c r="G27" s="22"/>
      <c r="H27" s="22"/>
      <c r="I27" s="22"/>
      <c r="J27" s="22"/>
      <c r="K27" s="22"/>
      <c r="L27" s="22"/>
      <c r="M27" s="22"/>
      <c r="N27" s="22"/>
      <c r="O27" s="22"/>
      <c r="P27" s="22"/>
      <c r="Q27" s="22"/>
      <c r="R27" s="1"/>
      <c r="S27" s="39"/>
      <c r="T27" s="1"/>
      <c r="U27" s="1"/>
      <c r="V27" s="1"/>
      <c r="W27" s="1"/>
      <c r="X27" s="1"/>
      <c r="Y27" s="1"/>
      <c r="Z27" s="1"/>
    </row>
    <row r="28" spans="1:26" ht="15.75" customHeight="1" x14ac:dyDescent="0.2">
      <c r="A28" s="21">
        <f>Kontoplan!B26</f>
        <v>3993</v>
      </c>
      <c r="B28" s="21" t="str">
        <f>Kontoplan!C26</f>
        <v>Støtte fra Velferdstinget</v>
      </c>
      <c r="C28" s="22"/>
      <c r="D28" s="22"/>
      <c r="E28" s="31">
        <f t="shared" si="0"/>
        <v>0</v>
      </c>
      <c r="F28" s="22"/>
      <c r="G28" s="22"/>
      <c r="H28" s="22"/>
      <c r="I28" s="22"/>
      <c r="J28" s="22"/>
      <c r="K28" s="22"/>
      <c r="L28" s="22"/>
      <c r="M28" s="22"/>
      <c r="N28" s="22"/>
      <c r="O28" s="22"/>
      <c r="P28" s="22"/>
      <c r="Q28" s="22"/>
      <c r="R28" s="1"/>
      <c r="S28" s="39"/>
      <c r="T28" s="1"/>
      <c r="U28" s="1"/>
      <c r="V28" s="1"/>
      <c r="W28" s="1"/>
      <c r="X28" s="1"/>
      <c r="Y28" s="1"/>
      <c r="Z28" s="1"/>
    </row>
    <row r="29" spans="1:26" ht="15.75" customHeight="1" x14ac:dyDescent="0.2">
      <c r="A29" s="21">
        <f>Kontoplan!B27</f>
        <v>3994</v>
      </c>
      <c r="B29" s="21" t="str">
        <f>Kontoplan!C27</f>
        <v>Støtte fra NSI</v>
      </c>
      <c r="C29" s="22"/>
      <c r="D29" s="22"/>
      <c r="E29" s="31">
        <f t="shared" si="0"/>
        <v>0</v>
      </c>
      <c r="F29" s="22"/>
      <c r="G29" s="22"/>
      <c r="H29" s="22"/>
      <c r="I29" s="22"/>
      <c r="J29" s="22"/>
      <c r="K29" s="22"/>
      <c r="L29" s="22"/>
      <c r="M29" s="22"/>
      <c r="N29" s="22"/>
      <c r="O29" s="22"/>
      <c r="P29" s="22"/>
      <c r="Q29" s="22"/>
      <c r="R29" s="1"/>
      <c r="S29" s="39"/>
      <c r="T29" s="1"/>
      <c r="U29" s="1"/>
      <c r="V29" s="1"/>
      <c r="W29" s="1"/>
      <c r="X29" s="1"/>
      <c r="Y29" s="1"/>
      <c r="Z29" s="1"/>
    </row>
    <row r="30" spans="1:26" ht="15.75" customHeight="1" x14ac:dyDescent="0.2">
      <c r="A30" s="21">
        <f>Kontoplan!B28</f>
        <v>3995</v>
      </c>
      <c r="B30" s="21" t="str">
        <f>Kontoplan!C28</f>
        <v>Annen støtte</v>
      </c>
      <c r="C30" s="22"/>
      <c r="D30" s="22"/>
      <c r="E30" s="31">
        <f t="shared" si="0"/>
        <v>0</v>
      </c>
      <c r="F30" s="22"/>
      <c r="G30" s="22"/>
      <c r="H30" s="22"/>
      <c r="I30" s="22"/>
      <c r="J30" s="22"/>
      <c r="K30" s="22"/>
      <c r="L30" s="22"/>
      <c r="M30" s="22"/>
      <c r="N30" s="22"/>
      <c r="O30" s="22"/>
      <c r="P30" s="22"/>
      <c r="Q30" s="22"/>
      <c r="R30" s="1"/>
      <c r="S30" s="39"/>
      <c r="T30" s="1"/>
      <c r="U30" s="1"/>
      <c r="V30" s="1"/>
      <c r="W30" s="1"/>
      <c r="X30" s="1"/>
      <c r="Y30" s="1"/>
      <c r="Z30" s="1"/>
    </row>
    <row r="31" spans="1:26" ht="15.75" customHeight="1" x14ac:dyDescent="0.2">
      <c r="A31" s="1"/>
      <c r="B31" s="1"/>
      <c r="C31" s="28"/>
      <c r="D31" s="28"/>
      <c r="E31" s="28"/>
      <c r="F31" s="28"/>
      <c r="G31" s="28"/>
      <c r="H31" s="28"/>
      <c r="I31" s="28"/>
      <c r="J31" s="28"/>
      <c r="K31" s="28"/>
      <c r="L31" s="28"/>
      <c r="M31" s="28"/>
      <c r="N31" s="28"/>
      <c r="O31" s="28"/>
      <c r="P31" s="28"/>
      <c r="Q31" s="28"/>
      <c r="R31" s="1"/>
      <c r="S31" s="1"/>
      <c r="T31" s="1"/>
      <c r="U31" s="1"/>
      <c r="V31" s="1"/>
      <c r="W31" s="1"/>
      <c r="X31" s="1"/>
      <c r="Y31" s="1"/>
      <c r="Z31" s="1"/>
    </row>
    <row r="32" spans="1:26" ht="15.75" customHeight="1" x14ac:dyDescent="0.2">
      <c r="A32" s="63" t="s">
        <v>170</v>
      </c>
      <c r="B32" s="61"/>
      <c r="C32" s="30">
        <f t="shared" ref="C32:Q32" si="1">SUM(C13:C31)</f>
        <v>0</v>
      </c>
      <c r="D32" s="30">
        <f t="shared" si="1"/>
        <v>0</v>
      </c>
      <c r="E32" s="31">
        <f t="shared" si="1"/>
        <v>0</v>
      </c>
      <c r="F32" s="30">
        <f t="shared" si="1"/>
        <v>0</v>
      </c>
      <c r="G32" s="30">
        <f t="shared" si="1"/>
        <v>0</v>
      </c>
      <c r="H32" s="30">
        <f t="shared" si="1"/>
        <v>0</v>
      </c>
      <c r="I32" s="30">
        <f t="shared" si="1"/>
        <v>0</v>
      </c>
      <c r="J32" s="30">
        <f t="shared" si="1"/>
        <v>0</v>
      </c>
      <c r="K32" s="30">
        <f t="shared" si="1"/>
        <v>0</v>
      </c>
      <c r="L32" s="30">
        <f t="shared" si="1"/>
        <v>0</v>
      </c>
      <c r="M32" s="30">
        <f t="shared" si="1"/>
        <v>0</v>
      </c>
      <c r="N32" s="30">
        <f t="shared" si="1"/>
        <v>0</v>
      </c>
      <c r="O32" s="30">
        <f t="shared" si="1"/>
        <v>0</v>
      </c>
      <c r="P32" s="30">
        <f t="shared" si="1"/>
        <v>0</v>
      </c>
      <c r="Q32" s="30">
        <f t="shared" si="1"/>
        <v>0</v>
      </c>
      <c r="R32" s="1"/>
      <c r="S32" s="3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5" t="s">
        <v>171</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9" t="s">
        <v>162</v>
      </c>
      <c r="B38" s="19" t="s">
        <v>163</v>
      </c>
      <c r="C38" s="19" t="s">
        <v>164</v>
      </c>
      <c r="D38" s="19" t="s">
        <v>165</v>
      </c>
      <c r="E38" s="20" t="s">
        <v>166</v>
      </c>
      <c r="F38" s="19" t="s">
        <v>177</v>
      </c>
      <c r="G38" s="19" t="s">
        <v>178</v>
      </c>
      <c r="H38" s="19" t="s">
        <v>179</v>
      </c>
      <c r="I38" s="19" t="s">
        <v>180</v>
      </c>
      <c r="J38" s="19" t="s">
        <v>181</v>
      </c>
      <c r="K38" s="19" t="s">
        <v>182</v>
      </c>
      <c r="L38" s="19" t="s">
        <v>183</v>
      </c>
      <c r="M38" s="19" t="s">
        <v>184</v>
      </c>
      <c r="N38" s="19" t="s">
        <v>185</v>
      </c>
      <c r="O38" s="19" t="s">
        <v>186</v>
      </c>
      <c r="P38" s="19" t="s">
        <v>187</v>
      </c>
      <c r="Q38" s="19" t="s">
        <v>188</v>
      </c>
      <c r="R38" s="38"/>
      <c r="S38" s="19" t="s">
        <v>189</v>
      </c>
      <c r="T38" s="1"/>
      <c r="U38" s="1"/>
      <c r="V38" s="1"/>
      <c r="W38" s="1"/>
      <c r="X38" s="1"/>
      <c r="Y38" s="1"/>
      <c r="Z38" s="1"/>
    </row>
    <row r="39" spans="1:26" ht="15.75" customHeight="1" x14ac:dyDescent="0.2">
      <c r="A39" s="21">
        <f>Kontoplan!B29</f>
        <v>5910</v>
      </c>
      <c r="B39" s="21" t="str">
        <f>Kontoplan!C29</f>
        <v>Lunsjkort</v>
      </c>
      <c r="C39" s="22"/>
      <c r="D39" s="22"/>
      <c r="E39" s="31">
        <f t="shared" ref="E39:E70" si="2">SUM(F39:Q39)</f>
        <v>0</v>
      </c>
      <c r="F39" s="22"/>
      <c r="G39" s="22"/>
      <c r="H39" s="22"/>
      <c r="I39" s="22"/>
      <c r="J39" s="22"/>
      <c r="K39" s="22"/>
      <c r="L39" s="22"/>
      <c r="M39" s="22"/>
      <c r="N39" s="22"/>
      <c r="O39" s="22"/>
      <c r="P39" s="22"/>
      <c r="Q39" s="22"/>
      <c r="R39" s="1"/>
      <c r="S39" s="39"/>
      <c r="T39" s="1"/>
      <c r="U39" s="1"/>
      <c r="V39" s="1"/>
      <c r="W39" s="1"/>
      <c r="X39" s="1"/>
      <c r="Y39" s="1"/>
      <c r="Z39" s="1"/>
    </row>
    <row r="40" spans="1:26" ht="15.75" customHeight="1" x14ac:dyDescent="0.2">
      <c r="A40" s="21">
        <f>Kontoplan!B30</f>
        <v>5995</v>
      </c>
      <c r="B40" s="21" t="str">
        <f>Kontoplan!C30</f>
        <v>Styrekostnader</v>
      </c>
      <c r="C40" s="22"/>
      <c r="D40" s="22"/>
      <c r="E40" s="31">
        <f t="shared" si="2"/>
        <v>0</v>
      </c>
      <c r="F40" s="22"/>
      <c r="G40" s="22"/>
      <c r="H40" s="22"/>
      <c r="I40" s="22"/>
      <c r="J40" s="22"/>
      <c r="K40" s="22"/>
      <c r="L40" s="22"/>
      <c r="M40" s="22"/>
      <c r="N40" s="22"/>
      <c r="O40" s="22"/>
      <c r="P40" s="22"/>
      <c r="Q40" s="22"/>
      <c r="R40" s="1"/>
      <c r="S40" s="39"/>
      <c r="T40" s="1"/>
      <c r="U40" s="1"/>
      <c r="V40" s="1"/>
      <c r="W40" s="1"/>
      <c r="X40" s="1"/>
      <c r="Y40" s="1"/>
      <c r="Z40" s="1"/>
    </row>
    <row r="41" spans="1:26" ht="15.75" customHeight="1" x14ac:dyDescent="0.2">
      <c r="A41" s="21">
        <f>Kontoplan!B31</f>
        <v>6480</v>
      </c>
      <c r="B41" s="21" t="str">
        <f>Kontoplan!C31</f>
        <v>Leiekostnad idrett</v>
      </c>
      <c r="C41" s="22"/>
      <c r="D41" s="22"/>
      <c r="E41" s="31">
        <f t="shared" si="2"/>
        <v>0</v>
      </c>
      <c r="F41" s="22"/>
      <c r="G41" s="22"/>
      <c r="H41" s="22"/>
      <c r="I41" s="22"/>
      <c r="J41" s="22"/>
      <c r="K41" s="22"/>
      <c r="L41" s="22"/>
      <c r="M41" s="22"/>
      <c r="N41" s="22"/>
      <c r="O41" s="22"/>
      <c r="P41" s="22"/>
      <c r="Q41" s="22"/>
      <c r="R41" s="1"/>
      <c r="S41" s="39"/>
      <c r="T41" s="1"/>
      <c r="U41" s="1"/>
      <c r="V41" s="1"/>
      <c r="W41" s="1"/>
      <c r="X41" s="1"/>
      <c r="Y41" s="1"/>
      <c r="Z41" s="1"/>
    </row>
    <row r="42" spans="1:26" ht="15.75" customHeight="1" x14ac:dyDescent="0.2">
      <c r="A42" s="21">
        <f>Kontoplan!B32</f>
        <v>6490</v>
      </c>
      <c r="B42" s="21" t="str">
        <f>Kontoplan!C32</f>
        <v>Leiekostnad annen</v>
      </c>
      <c r="C42" s="22"/>
      <c r="D42" s="22"/>
      <c r="E42" s="31">
        <f t="shared" si="2"/>
        <v>0</v>
      </c>
      <c r="F42" s="22"/>
      <c r="G42" s="22"/>
      <c r="H42" s="22"/>
      <c r="I42" s="22"/>
      <c r="J42" s="22"/>
      <c r="K42" s="22"/>
      <c r="L42" s="22"/>
      <c r="M42" s="22"/>
      <c r="N42" s="22"/>
      <c r="O42" s="22"/>
      <c r="P42" s="22"/>
      <c r="Q42" s="22"/>
      <c r="R42" s="1"/>
      <c r="S42" s="39"/>
      <c r="T42" s="1"/>
      <c r="U42" s="1"/>
      <c r="V42" s="1"/>
      <c r="W42" s="1"/>
      <c r="X42" s="1"/>
      <c r="Y42" s="1"/>
      <c r="Z42" s="1"/>
    </row>
    <row r="43" spans="1:26" ht="15.75" customHeight="1" x14ac:dyDescent="0.2">
      <c r="A43" s="21">
        <f>Kontoplan!B33</f>
        <v>6540</v>
      </c>
      <c r="B43" s="21" t="str">
        <f>Kontoplan!C33</f>
        <v>Idrettsutstyr</v>
      </c>
      <c r="C43" s="22"/>
      <c r="D43" s="22"/>
      <c r="E43" s="31">
        <f t="shared" si="2"/>
        <v>0</v>
      </c>
      <c r="F43" s="22"/>
      <c r="G43" s="22"/>
      <c r="H43" s="22"/>
      <c r="I43" s="22"/>
      <c r="J43" s="22"/>
      <c r="K43" s="22"/>
      <c r="L43" s="22"/>
      <c r="M43" s="22"/>
      <c r="N43" s="22"/>
      <c r="O43" s="22"/>
      <c r="P43" s="22"/>
      <c r="Q43" s="22"/>
      <c r="R43" s="1"/>
      <c r="S43" s="39"/>
      <c r="T43" s="1"/>
      <c r="U43" s="1"/>
      <c r="V43" s="1"/>
      <c r="W43" s="1"/>
      <c r="X43" s="1"/>
      <c r="Y43" s="1"/>
      <c r="Z43" s="1"/>
    </row>
    <row r="44" spans="1:26" ht="15.75" customHeight="1" x14ac:dyDescent="0.2">
      <c r="A44" s="21">
        <f>Kontoplan!B34</f>
        <v>6550</v>
      </c>
      <c r="B44" s="21" t="str">
        <f>Kontoplan!C34</f>
        <v>Driftsmateriale</v>
      </c>
      <c r="C44" s="22"/>
      <c r="D44" s="22"/>
      <c r="E44" s="31">
        <f t="shared" si="2"/>
        <v>0</v>
      </c>
      <c r="F44" s="22"/>
      <c r="G44" s="22"/>
      <c r="H44" s="22"/>
      <c r="I44" s="22"/>
      <c r="J44" s="22"/>
      <c r="K44" s="22"/>
      <c r="L44" s="22"/>
      <c r="M44" s="22"/>
      <c r="N44" s="22"/>
      <c r="O44" s="22"/>
      <c r="P44" s="22"/>
      <c r="Q44" s="22"/>
      <c r="R44" s="1"/>
      <c r="S44" s="39"/>
      <c r="T44" s="1"/>
      <c r="U44" s="1"/>
      <c r="V44" s="1"/>
      <c r="W44" s="1"/>
      <c r="X44" s="1"/>
      <c r="Y44" s="1"/>
      <c r="Z44" s="1"/>
    </row>
    <row r="45" spans="1:26" ht="15.75" customHeight="1" x14ac:dyDescent="0.2">
      <c r="A45" s="21">
        <f>Kontoplan!B35</f>
        <v>6555</v>
      </c>
      <c r="B45" s="21" t="str">
        <f>Kontoplan!C35</f>
        <v>Andre driftskostnader</v>
      </c>
      <c r="C45" s="22"/>
      <c r="D45" s="22"/>
      <c r="E45" s="31">
        <f t="shared" si="2"/>
        <v>0</v>
      </c>
      <c r="F45" s="22"/>
      <c r="G45" s="22"/>
      <c r="H45" s="22"/>
      <c r="I45" s="22"/>
      <c r="J45" s="22"/>
      <c r="K45" s="22"/>
      <c r="L45" s="22"/>
      <c r="M45" s="22"/>
      <c r="N45" s="22"/>
      <c r="O45" s="22"/>
      <c r="P45" s="22"/>
      <c r="Q45" s="22"/>
      <c r="R45" s="1"/>
      <c r="S45" s="39"/>
      <c r="T45" s="1"/>
      <c r="U45" s="1"/>
      <c r="V45" s="1"/>
      <c r="W45" s="1"/>
      <c r="X45" s="1"/>
      <c r="Y45" s="1"/>
      <c r="Z45" s="1"/>
    </row>
    <row r="46" spans="1:26" ht="15.75" customHeight="1" x14ac:dyDescent="0.2">
      <c r="A46" s="21">
        <f>Kontoplan!B36</f>
        <v>6571</v>
      </c>
      <c r="B46" s="21" t="str">
        <f>Kontoplan!C36</f>
        <v>Drakter</v>
      </c>
      <c r="C46" s="22"/>
      <c r="D46" s="22"/>
      <c r="E46" s="31">
        <f t="shared" si="2"/>
        <v>0</v>
      </c>
      <c r="F46" s="22"/>
      <c r="G46" s="22"/>
      <c r="H46" s="22"/>
      <c r="I46" s="22"/>
      <c r="J46" s="22"/>
      <c r="K46" s="22"/>
      <c r="L46" s="22"/>
      <c r="M46" s="22"/>
      <c r="N46" s="22"/>
      <c r="O46" s="22"/>
      <c r="P46" s="22"/>
      <c r="Q46" s="22"/>
      <c r="R46" s="1"/>
      <c r="S46" s="39"/>
      <c r="T46" s="1"/>
      <c r="U46" s="1"/>
      <c r="V46" s="1"/>
      <c r="W46" s="1"/>
      <c r="X46" s="1"/>
      <c r="Y46" s="1"/>
      <c r="Z46" s="1"/>
    </row>
    <row r="47" spans="1:26" ht="15.75" customHeight="1" x14ac:dyDescent="0.2">
      <c r="A47" s="21">
        <f>Kontoplan!B37</f>
        <v>6572</v>
      </c>
      <c r="B47" s="21" t="str">
        <f>Kontoplan!C37</f>
        <v>Annet klær</v>
      </c>
      <c r="C47" s="22"/>
      <c r="D47" s="22"/>
      <c r="E47" s="31">
        <f t="shared" si="2"/>
        <v>0</v>
      </c>
      <c r="F47" s="22"/>
      <c r="G47" s="22"/>
      <c r="H47" s="22"/>
      <c r="I47" s="22"/>
      <c r="J47" s="22"/>
      <c r="K47" s="22"/>
      <c r="L47" s="22"/>
      <c r="M47" s="22"/>
      <c r="N47" s="22"/>
      <c r="O47" s="22"/>
      <c r="P47" s="22"/>
      <c r="Q47" s="22"/>
      <c r="R47" s="1"/>
      <c r="S47" s="39"/>
      <c r="T47" s="1"/>
      <c r="U47" s="1"/>
      <c r="V47" s="1"/>
      <c r="W47" s="1"/>
      <c r="X47" s="1"/>
      <c r="Y47" s="1"/>
      <c r="Z47" s="1"/>
    </row>
    <row r="48" spans="1:26" ht="15.75" customHeight="1" x14ac:dyDescent="0.2">
      <c r="A48" s="21">
        <f>Kontoplan!B38</f>
        <v>6620</v>
      </c>
      <c r="B48" s="21" t="str">
        <f>Kontoplan!C38</f>
        <v>Reparasjon og vedlikehold</v>
      </c>
      <c r="C48" s="22"/>
      <c r="D48" s="22"/>
      <c r="E48" s="31">
        <f t="shared" si="2"/>
        <v>0</v>
      </c>
      <c r="F48" s="22"/>
      <c r="G48" s="22"/>
      <c r="H48" s="22"/>
      <c r="I48" s="22"/>
      <c r="J48" s="22"/>
      <c r="K48" s="22"/>
      <c r="L48" s="22"/>
      <c r="M48" s="22"/>
      <c r="N48" s="22"/>
      <c r="O48" s="22"/>
      <c r="P48" s="22"/>
      <c r="Q48" s="22"/>
      <c r="R48" s="1"/>
      <c r="S48" s="39"/>
      <c r="T48" s="1"/>
      <c r="U48" s="1"/>
      <c r="V48" s="1"/>
      <c r="W48" s="1"/>
      <c r="X48" s="1"/>
      <c r="Y48" s="1"/>
      <c r="Z48" s="1"/>
    </row>
    <row r="49" spans="1:26" ht="15.75" customHeight="1" x14ac:dyDescent="0.2">
      <c r="A49" s="21">
        <f>Kontoplan!B39</f>
        <v>6705</v>
      </c>
      <c r="B49" s="21" t="str">
        <f>Kontoplan!C39</f>
        <v>Regnskapshonorar</v>
      </c>
      <c r="C49" s="22"/>
      <c r="D49" s="22"/>
      <c r="E49" s="31">
        <f t="shared" si="2"/>
        <v>0</v>
      </c>
      <c r="F49" s="22"/>
      <c r="G49" s="22"/>
      <c r="H49" s="22"/>
      <c r="I49" s="22"/>
      <c r="J49" s="22"/>
      <c r="K49" s="22"/>
      <c r="L49" s="22"/>
      <c r="M49" s="22"/>
      <c r="N49" s="22"/>
      <c r="O49" s="22"/>
      <c r="P49" s="22"/>
      <c r="Q49" s="22"/>
      <c r="R49" s="1"/>
      <c r="S49" s="39"/>
      <c r="T49" s="1"/>
      <c r="U49" s="1"/>
      <c r="V49" s="1"/>
      <c r="W49" s="1"/>
      <c r="X49" s="1"/>
      <c r="Y49" s="1"/>
      <c r="Z49" s="1"/>
    </row>
    <row r="50" spans="1:26" ht="15.75" customHeight="1" x14ac:dyDescent="0.2">
      <c r="A50" s="21">
        <f>Kontoplan!B40</f>
        <v>6710</v>
      </c>
      <c r="B50" s="21" t="str">
        <f>Kontoplan!C40</f>
        <v>Dommerhonorar</v>
      </c>
      <c r="C50" s="22"/>
      <c r="D50" s="22"/>
      <c r="E50" s="31">
        <f t="shared" si="2"/>
        <v>0</v>
      </c>
      <c r="F50" s="22"/>
      <c r="G50" s="22"/>
      <c r="H50" s="22"/>
      <c r="I50" s="22"/>
      <c r="J50" s="22"/>
      <c r="K50" s="22"/>
      <c r="L50" s="22"/>
      <c r="M50" s="22"/>
      <c r="N50" s="22"/>
      <c r="O50" s="22"/>
      <c r="P50" s="22"/>
      <c r="Q50" s="22"/>
      <c r="R50" s="1"/>
      <c r="S50" s="39"/>
      <c r="T50" s="1"/>
      <c r="U50" s="1"/>
      <c r="V50" s="1"/>
      <c r="W50" s="1"/>
      <c r="X50" s="1"/>
      <c r="Y50" s="1"/>
      <c r="Z50" s="1"/>
    </row>
    <row r="51" spans="1:26" ht="15.75" customHeight="1" x14ac:dyDescent="0.2">
      <c r="A51" s="21">
        <f>Kontoplan!B41</f>
        <v>6711</v>
      </c>
      <c r="B51" s="21" t="str">
        <f>Kontoplan!C41</f>
        <v>Trenerhonorar</v>
      </c>
      <c r="C51" s="22"/>
      <c r="D51" s="22"/>
      <c r="E51" s="31">
        <f t="shared" si="2"/>
        <v>0</v>
      </c>
      <c r="F51" s="22"/>
      <c r="G51" s="22"/>
      <c r="H51" s="22"/>
      <c r="I51" s="22"/>
      <c r="J51" s="22"/>
      <c r="K51" s="22"/>
      <c r="L51" s="22"/>
      <c r="M51" s="22"/>
      <c r="N51" s="22"/>
      <c r="O51" s="22"/>
      <c r="P51" s="22"/>
      <c r="Q51" s="22"/>
      <c r="R51" s="1"/>
      <c r="S51" s="39"/>
      <c r="T51" s="1"/>
      <c r="U51" s="1"/>
      <c r="V51" s="1"/>
      <c r="W51" s="1"/>
      <c r="X51" s="1"/>
      <c r="Y51" s="1"/>
      <c r="Z51" s="1"/>
    </row>
    <row r="52" spans="1:26" ht="15.75" customHeight="1" x14ac:dyDescent="0.2">
      <c r="A52" s="21">
        <f>Kontoplan!B42</f>
        <v>6800</v>
      </c>
      <c r="B52" s="21" t="str">
        <f>Kontoplan!C42</f>
        <v>Kontorrekvisita</v>
      </c>
      <c r="C52" s="22"/>
      <c r="D52" s="22"/>
      <c r="E52" s="31">
        <f t="shared" si="2"/>
        <v>0</v>
      </c>
      <c r="F52" s="22"/>
      <c r="G52" s="22"/>
      <c r="H52" s="22"/>
      <c r="I52" s="22"/>
      <c r="J52" s="22"/>
      <c r="K52" s="22"/>
      <c r="L52" s="22"/>
      <c r="M52" s="22"/>
      <c r="N52" s="22"/>
      <c r="O52" s="22"/>
      <c r="P52" s="22"/>
      <c r="Q52" s="22"/>
      <c r="R52" s="1"/>
      <c r="S52" s="39"/>
      <c r="T52" s="1"/>
      <c r="U52" s="1"/>
      <c r="V52" s="1"/>
      <c r="W52" s="1"/>
      <c r="X52" s="1"/>
      <c r="Y52" s="1"/>
      <c r="Z52" s="1"/>
    </row>
    <row r="53" spans="1:26" ht="15.75" customHeight="1" x14ac:dyDescent="0.2">
      <c r="A53" s="21">
        <f>Kontoplan!B43</f>
        <v>6810</v>
      </c>
      <c r="B53" s="21" t="str">
        <f>Kontoplan!C43</f>
        <v>Datakostnad</v>
      </c>
      <c r="C53" s="22"/>
      <c r="D53" s="22"/>
      <c r="E53" s="31">
        <f t="shared" si="2"/>
        <v>0</v>
      </c>
      <c r="F53" s="22"/>
      <c r="G53" s="22"/>
      <c r="H53" s="22"/>
      <c r="I53" s="22"/>
      <c r="J53" s="22"/>
      <c r="K53" s="22"/>
      <c r="L53" s="22"/>
      <c r="M53" s="22"/>
      <c r="N53" s="22"/>
      <c r="O53" s="22"/>
      <c r="P53" s="22"/>
      <c r="Q53" s="22"/>
      <c r="R53" s="1"/>
      <c r="S53" s="39"/>
      <c r="T53" s="1"/>
      <c r="U53" s="1"/>
      <c r="V53" s="1"/>
      <c r="W53" s="1"/>
      <c r="X53" s="1"/>
      <c r="Y53" s="1"/>
      <c r="Z53" s="1"/>
    </row>
    <row r="54" spans="1:26" ht="15.75" customHeight="1" x14ac:dyDescent="0.2">
      <c r="A54" s="21">
        <f>Kontoplan!B44</f>
        <v>6860</v>
      </c>
      <c r="B54" s="21" t="str">
        <f>Kontoplan!C44</f>
        <v>Møte, kurs, oppdatering o.l</v>
      </c>
      <c r="C54" s="22"/>
      <c r="D54" s="22"/>
      <c r="E54" s="31">
        <f t="shared" si="2"/>
        <v>0</v>
      </c>
      <c r="F54" s="22"/>
      <c r="G54" s="22"/>
      <c r="H54" s="22"/>
      <c r="I54" s="22"/>
      <c r="J54" s="22"/>
      <c r="K54" s="22"/>
      <c r="L54" s="22"/>
      <c r="M54" s="22"/>
      <c r="N54" s="22"/>
      <c r="O54" s="22"/>
      <c r="P54" s="22"/>
      <c r="Q54" s="22"/>
      <c r="R54" s="1"/>
      <c r="S54" s="39"/>
      <c r="T54" s="1"/>
      <c r="U54" s="1"/>
      <c r="V54" s="1"/>
      <c r="W54" s="1"/>
      <c r="X54" s="1"/>
      <c r="Y54" s="1"/>
      <c r="Z54" s="1"/>
    </row>
    <row r="55" spans="1:26" ht="15.75" customHeight="1" x14ac:dyDescent="0.2">
      <c r="A55" s="21">
        <f>Kontoplan!B45</f>
        <v>6900</v>
      </c>
      <c r="B55" s="21" t="str">
        <f>Kontoplan!C45</f>
        <v>Mobil</v>
      </c>
      <c r="C55" s="22"/>
      <c r="D55" s="22"/>
      <c r="E55" s="31">
        <f t="shared" si="2"/>
        <v>0</v>
      </c>
      <c r="F55" s="22"/>
      <c r="G55" s="22"/>
      <c r="H55" s="22"/>
      <c r="I55" s="22"/>
      <c r="J55" s="22"/>
      <c r="K55" s="22"/>
      <c r="L55" s="22"/>
      <c r="M55" s="22"/>
      <c r="N55" s="22"/>
      <c r="O55" s="22"/>
      <c r="P55" s="22"/>
      <c r="Q55" s="22"/>
      <c r="R55" s="1"/>
      <c r="S55" s="39"/>
      <c r="T55" s="1"/>
      <c r="U55" s="1"/>
      <c r="V55" s="1"/>
      <c r="W55" s="1"/>
      <c r="X55" s="1"/>
      <c r="Y55" s="1"/>
      <c r="Z55" s="1"/>
    </row>
    <row r="56" spans="1:26" ht="15.75" customHeight="1" x14ac:dyDescent="0.2">
      <c r="A56" s="21">
        <f>Kontoplan!B46</f>
        <v>7140</v>
      </c>
      <c r="B56" s="21" t="str">
        <f>Kontoplan!C46</f>
        <v>Reisekostnad idrett</v>
      </c>
      <c r="C56" s="22"/>
      <c r="D56" s="22"/>
      <c r="E56" s="31">
        <f t="shared" si="2"/>
        <v>0</v>
      </c>
      <c r="F56" s="22"/>
      <c r="G56" s="22"/>
      <c r="H56" s="22"/>
      <c r="I56" s="22"/>
      <c r="J56" s="22"/>
      <c r="K56" s="22"/>
      <c r="L56" s="22"/>
      <c r="M56" s="22"/>
      <c r="N56" s="22"/>
      <c r="O56" s="22"/>
      <c r="P56" s="22"/>
      <c r="Q56" s="22"/>
      <c r="R56" s="1"/>
      <c r="S56" s="39"/>
      <c r="T56" s="1"/>
      <c r="U56" s="1"/>
      <c r="V56" s="1"/>
      <c r="W56" s="1"/>
      <c r="X56" s="1"/>
      <c r="Y56" s="1"/>
      <c r="Z56" s="1"/>
    </row>
    <row r="57" spans="1:26" ht="15.75" customHeight="1" x14ac:dyDescent="0.2">
      <c r="A57" s="21">
        <f>Kontoplan!B47</f>
        <v>7141</v>
      </c>
      <c r="B57" s="21" t="str">
        <f>Kontoplan!C47</f>
        <v>Reisekostnad annet</v>
      </c>
      <c r="C57" s="22"/>
      <c r="D57" s="22"/>
      <c r="E57" s="31">
        <f t="shared" si="2"/>
        <v>0</v>
      </c>
      <c r="F57" s="22"/>
      <c r="G57" s="22"/>
      <c r="H57" s="22"/>
      <c r="I57" s="22"/>
      <c r="J57" s="22"/>
      <c r="K57" s="22"/>
      <c r="L57" s="22"/>
      <c r="M57" s="22"/>
      <c r="N57" s="22"/>
      <c r="O57" s="22"/>
      <c r="P57" s="22"/>
      <c r="Q57" s="22"/>
      <c r="R57" s="1"/>
      <c r="S57" s="39"/>
      <c r="T57" s="1"/>
      <c r="U57" s="1"/>
      <c r="V57" s="1"/>
      <c r="W57" s="1"/>
      <c r="X57" s="1"/>
      <c r="Y57" s="1"/>
      <c r="Z57" s="1"/>
    </row>
    <row r="58" spans="1:26" ht="15.75" customHeight="1" x14ac:dyDescent="0.2">
      <c r="A58" s="21">
        <f>Kontoplan!B48</f>
        <v>7310</v>
      </c>
      <c r="B58" s="21" t="str">
        <f>Kontoplan!C48</f>
        <v>Arrangement, idrett</v>
      </c>
      <c r="C58" s="22"/>
      <c r="D58" s="22"/>
      <c r="E58" s="31">
        <f t="shared" si="2"/>
        <v>0</v>
      </c>
      <c r="F58" s="22"/>
      <c r="G58" s="22"/>
      <c r="H58" s="22"/>
      <c r="I58" s="22"/>
      <c r="J58" s="22"/>
      <c r="K58" s="22"/>
      <c r="L58" s="22"/>
      <c r="M58" s="22"/>
      <c r="N58" s="22"/>
      <c r="O58" s="22"/>
      <c r="P58" s="22"/>
      <c r="Q58" s="22"/>
      <c r="R58" s="1"/>
      <c r="S58" s="39"/>
      <c r="T58" s="1"/>
      <c r="U58" s="1"/>
      <c r="V58" s="1"/>
      <c r="W58" s="1"/>
      <c r="X58" s="1"/>
      <c r="Y58" s="1"/>
      <c r="Z58" s="1"/>
    </row>
    <row r="59" spans="1:26" ht="15.75" customHeight="1" x14ac:dyDescent="0.2">
      <c r="A59" s="21">
        <f>Kontoplan!B49</f>
        <v>7315</v>
      </c>
      <c r="B59" s="21" t="str">
        <f>Kontoplan!C49</f>
        <v>Arrangement, ikke idrett</v>
      </c>
      <c r="C59" s="22"/>
      <c r="D59" s="22"/>
      <c r="E59" s="31">
        <f t="shared" si="2"/>
        <v>0</v>
      </c>
      <c r="F59" s="22"/>
      <c r="G59" s="22"/>
      <c r="H59" s="22"/>
      <c r="I59" s="22"/>
      <c r="J59" s="22"/>
      <c r="K59" s="22"/>
      <c r="L59" s="22"/>
      <c r="M59" s="22"/>
      <c r="N59" s="22"/>
      <c r="O59" s="22"/>
      <c r="P59" s="22"/>
      <c r="Q59" s="22"/>
      <c r="R59" s="1"/>
      <c r="S59" s="39"/>
      <c r="T59" s="1"/>
      <c r="U59" s="1"/>
      <c r="V59" s="1"/>
      <c r="W59" s="1"/>
      <c r="X59" s="1"/>
      <c r="Y59" s="1"/>
      <c r="Z59" s="1"/>
    </row>
    <row r="60" spans="1:26" ht="15.75" customHeight="1" x14ac:dyDescent="0.2">
      <c r="A60" s="21">
        <f>Kontoplan!B50</f>
        <v>7320</v>
      </c>
      <c r="B60" s="21" t="str">
        <f>Kontoplan!C50</f>
        <v>Markedsføring</v>
      </c>
      <c r="C60" s="22"/>
      <c r="D60" s="22"/>
      <c r="E60" s="31">
        <f t="shared" si="2"/>
        <v>0</v>
      </c>
      <c r="F60" s="22"/>
      <c r="G60" s="22"/>
      <c r="H60" s="22"/>
      <c r="I60" s="22"/>
      <c r="J60" s="22"/>
      <c r="K60" s="22"/>
      <c r="L60" s="22"/>
      <c r="M60" s="22"/>
      <c r="N60" s="22"/>
      <c r="O60" s="22"/>
      <c r="P60" s="22"/>
      <c r="Q60" s="22"/>
      <c r="R60" s="1"/>
      <c r="S60" s="39"/>
      <c r="T60" s="1"/>
      <c r="U60" s="1"/>
      <c r="V60" s="1"/>
      <c r="W60" s="1"/>
      <c r="X60" s="1"/>
      <c r="Y60" s="1"/>
      <c r="Z60" s="1"/>
    </row>
    <row r="61" spans="1:26" ht="15.75" customHeight="1" x14ac:dyDescent="0.2">
      <c r="A61" s="21">
        <f>Kontoplan!B51</f>
        <v>7350</v>
      </c>
      <c r="B61" s="21" t="str">
        <f>Kontoplan!C51</f>
        <v>Representasjon</v>
      </c>
      <c r="C61" s="22"/>
      <c r="D61" s="22"/>
      <c r="E61" s="31">
        <f t="shared" si="2"/>
        <v>0</v>
      </c>
      <c r="F61" s="22"/>
      <c r="G61" s="22"/>
      <c r="H61" s="22"/>
      <c r="I61" s="22"/>
      <c r="J61" s="22"/>
      <c r="K61" s="22"/>
      <c r="L61" s="22"/>
      <c r="M61" s="22"/>
      <c r="N61" s="22"/>
      <c r="O61" s="22"/>
      <c r="P61" s="22"/>
      <c r="Q61" s="22"/>
      <c r="R61" s="1"/>
      <c r="S61" s="39"/>
      <c r="T61" s="1"/>
      <c r="U61" s="1"/>
      <c r="V61" s="1"/>
      <c r="W61" s="1"/>
      <c r="X61" s="1"/>
      <c r="Y61" s="1"/>
      <c r="Z61" s="1"/>
    </row>
    <row r="62" spans="1:26" ht="15.75" customHeight="1" x14ac:dyDescent="0.2">
      <c r="A62" s="21">
        <f>Kontoplan!B52</f>
        <v>7401</v>
      </c>
      <c r="B62" s="21" t="str">
        <f>Kontoplan!C52</f>
        <v>Bot</v>
      </c>
      <c r="C62" s="22"/>
      <c r="D62" s="22"/>
      <c r="E62" s="31">
        <f t="shared" si="2"/>
        <v>0</v>
      </c>
      <c r="F62" s="22"/>
      <c r="G62" s="22"/>
      <c r="H62" s="22"/>
      <c r="I62" s="22"/>
      <c r="J62" s="22"/>
      <c r="K62" s="22"/>
      <c r="L62" s="22"/>
      <c r="M62" s="22"/>
      <c r="N62" s="22"/>
      <c r="O62" s="22"/>
      <c r="P62" s="22"/>
      <c r="Q62" s="22"/>
      <c r="R62" s="1"/>
      <c r="S62" s="39"/>
      <c r="T62" s="1"/>
      <c r="U62" s="1"/>
      <c r="V62" s="1"/>
      <c r="W62" s="1"/>
      <c r="X62" s="1"/>
      <c r="Y62" s="1"/>
      <c r="Z62" s="1"/>
    </row>
    <row r="63" spans="1:26" ht="15.75" customHeight="1" x14ac:dyDescent="0.2">
      <c r="A63" s="21">
        <f>Kontoplan!B53</f>
        <v>7410</v>
      </c>
      <c r="B63" s="21" t="str">
        <f>Kontoplan!C53</f>
        <v>Kontingent</v>
      </c>
      <c r="C63" s="22"/>
      <c r="D63" s="22"/>
      <c r="E63" s="31">
        <f t="shared" si="2"/>
        <v>0</v>
      </c>
      <c r="F63" s="22"/>
      <c r="G63" s="22"/>
      <c r="H63" s="22"/>
      <c r="I63" s="22"/>
      <c r="J63" s="22"/>
      <c r="K63" s="22"/>
      <c r="L63" s="22"/>
      <c r="M63" s="22"/>
      <c r="N63" s="22"/>
      <c r="O63" s="22"/>
      <c r="P63" s="22"/>
      <c r="Q63" s="22"/>
      <c r="R63" s="1"/>
      <c r="S63" s="39"/>
      <c r="T63" s="1"/>
      <c r="U63" s="1"/>
      <c r="V63" s="1"/>
      <c r="W63" s="1"/>
      <c r="X63" s="1"/>
      <c r="Y63" s="1"/>
      <c r="Z63" s="1"/>
    </row>
    <row r="64" spans="1:26" ht="15.75" customHeight="1" x14ac:dyDescent="0.2">
      <c r="A64" s="21">
        <f>Kontoplan!B54</f>
        <v>7430</v>
      </c>
      <c r="B64" s="21" t="str">
        <f>Kontoplan!C54</f>
        <v>Gave</v>
      </c>
      <c r="C64" s="22"/>
      <c r="D64" s="22"/>
      <c r="E64" s="31">
        <f t="shared" si="2"/>
        <v>0</v>
      </c>
      <c r="F64" s="22"/>
      <c r="G64" s="22"/>
      <c r="H64" s="22"/>
      <c r="I64" s="22"/>
      <c r="J64" s="22"/>
      <c r="K64" s="22"/>
      <c r="L64" s="22"/>
      <c r="M64" s="22"/>
      <c r="N64" s="22"/>
      <c r="O64" s="22"/>
      <c r="P64" s="22"/>
      <c r="Q64" s="22"/>
      <c r="R64" s="1"/>
      <c r="S64" s="39"/>
      <c r="T64" s="1"/>
      <c r="U64" s="1"/>
      <c r="V64" s="1"/>
      <c r="W64" s="1"/>
      <c r="X64" s="1"/>
      <c r="Y64" s="1"/>
      <c r="Z64" s="1"/>
    </row>
    <row r="65" spans="1:26" ht="15.75" customHeight="1" x14ac:dyDescent="0.2">
      <c r="A65" s="21">
        <f>Kontoplan!B55</f>
        <v>7500</v>
      </c>
      <c r="B65" s="21" t="str">
        <f>Kontoplan!C55</f>
        <v>Forsikringspremie</v>
      </c>
      <c r="C65" s="22"/>
      <c r="D65" s="22"/>
      <c r="E65" s="31">
        <f t="shared" si="2"/>
        <v>0</v>
      </c>
      <c r="F65" s="22"/>
      <c r="G65" s="22"/>
      <c r="H65" s="22"/>
      <c r="I65" s="22"/>
      <c r="J65" s="22"/>
      <c r="K65" s="22"/>
      <c r="L65" s="22"/>
      <c r="M65" s="22"/>
      <c r="N65" s="22"/>
      <c r="O65" s="22"/>
      <c r="P65" s="22"/>
      <c r="Q65" s="22"/>
      <c r="R65" s="1"/>
      <c r="S65" s="39"/>
      <c r="T65" s="1"/>
      <c r="U65" s="1"/>
      <c r="V65" s="1"/>
      <c r="W65" s="1"/>
      <c r="X65" s="1"/>
      <c r="Y65" s="1"/>
      <c r="Z65" s="1"/>
    </row>
    <row r="66" spans="1:26" ht="15.75" customHeight="1" x14ac:dyDescent="0.2">
      <c r="A66" s="21">
        <f>Kontoplan!B56</f>
        <v>7770</v>
      </c>
      <c r="B66" s="21" t="str">
        <f>Kontoplan!C56</f>
        <v>Bank og kortgebyr</v>
      </c>
      <c r="C66" s="22"/>
      <c r="D66" s="22"/>
      <c r="E66" s="31">
        <f t="shared" si="2"/>
        <v>0</v>
      </c>
      <c r="F66" s="22"/>
      <c r="G66" s="22"/>
      <c r="H66" s="22"/>
      <c r="I66" s="22"/>
      <c r="J66" s="22"/>
      <c r="K66" s="22"/>
      <c r="L66" s="22"/>
      <c r="M66" s="22"/>
      <c r="N66" s="22"/>
      <c r="O66" s="22"/>
      <c r="P66" s="22"/>
      <c r="Q66" s="22"/>
      <c r="R66" s="1"/>
      <c r="S66" s="39"/>
      <c r="T66" s="1"/>
      <c r="U66" s="1"/>
      <c r="V66" s="1"/>
      <c r="W66" s="1"/>
      <c r="X66" s="1"/>
      <c r="Y66" s="1"/>
      <c r="Z66" s="1"/>
    </row>
    <row r="67" spans="1:26" ht="15.75" customHeight="1" x14ac:dyDescent="0.2">
      <c r="A67" s="21">
        <f>Kontoplan!B57</f>
        <v>7791</v>
      </c>
      <c r="B67" s="21" t="str">
        <f>Kontoplan!C57</f>
        <v>Internstøtte grupper</v>
      </c>
      <c r="C67" s="22"/>
      <c r="D67" s="22"/>
      <c r="E67" s="31">
        <f t="shared" si="2"/>
        <v>0</v>
      </c>
      <c r="F67" s="22"/>
      <c r="G67" s="22"/>
      <c r="H67" s="22"/>
      <c r="I67" s="22"/>
      <c r="J67" s="22"/>
      <c r="K67" s="22"/>
      <c r="L67" s="22"/>
      <c r="M67" s="22"/>
      <c r="N67" s="22"/>
      <c r="O67" s="22"/>
      <c r="P67" s="22"/>
      <c r="Q67" s="22"/>
      <c r="R67" s="1"/>
      <c r="S67" s="39"/>
      <c r="T67" s="1"/>
      <c r="U67" s="1"/>
      <c r="V67" s="1"/>
      <c r="W67" s="1"/>
      <c r="X67" s="1"/>
      <c r="Y67" s="1"/>
      <c r="Z67" s="1"/>
    </row>
    <row r="68" spans="1:26" ht="15.75" customHeight="1" x14ac:dyDescent="0.2">
      <c r="A68" s="21">
        <f>Kontoplan!B58</f>
        <v>8050</v>
      </c>
      <c r="B68" s="21" t="str">
        <f>Kontoplan!C58</f>
        <v>Annen renteinntekt</v>
      </c>
      <c r="C68" s="22"/>
      <c r="D68" s="22"/>
      <c r="E68" s="31">
        <f t="shared" si="2"/>
        <v>0</v>
      </c>
      <c r="F68" s="22"/>
      <c r="G68" s="22"/>
      <c r="H68" s="22"/>
      <c r="I68" s="22"/>
      <c r="J68" s="22"/>
      <c r="K68" s="22"/>
      <c r="L68" s="22"/>
      <c r="M68" s="22"/>
      <c r="N68" s="22"/>
      <c r="O68" s="22"/>
      <c r="P68" s="22"/>
      <c r="Q68" s="22"/>
      <c r="R68" s="1"/>
      <c r="S68" s="39"/>
      <c r="T68" s="1"/>
      <c r="U68" s="1"/>
      <c r="V68" s="1"/>
      <c r="W68" s="1"/>
      <c r="X68" s="1"/>
      <c r="Y68" s="1"/>
      <c r="Z68" s="1"/>
    </row>
    <row r="69" spans="1:26" ht="15.75" customHeight="1" x14ac:dyDescent="0.2">
      <c r="A69" s="21">
        <f>Kontoplan!B59</f>
        <v>8150</v>
      </c>
      <c r="B69" s="21" t="str">
        <f>Kontoplan!C59</f>
        <v>Annen rentekostnad</v>
      </c>
      <c r="C69" s="22"/>
      <c r="D69" s="22"/>
      <c r="E69" s="31">
        <f t="shared" si="2"/>
        <v>0</v>
      </c>
      <c r="F69" s="22"/>
      <c r="G69" s="22"/>
      <c r="H69" s="22"/>
      <c r="I69" s="22"/>
      <c r="J69" s="22"/>
      <c r="K69" s="22"/>
      <c r="L69" s="22"/>
      <c r="M69" s="22"/>
      <c r="N69" s="22"/>
      <c r="O69" s="22"/>
      <c r="P69" s="22"/>
      <c r="Q69" s="22"/>
      <c r="R69" s="1"/>
      <c r="S69" s="39"/>
      <c r="T69" s="1"/>
      <c r="U69" s="1"/>
      <c r="V69" s="1"/>
      <c r="W69" s="1"/>
      <c r="X69" s="1"/>
      <c r="Y69" s="1"/>
      <c r="Z69" s="1"/>
    </row>
    <row r="70" spans="1:26" ht="15.75" customHeight="1" x14ac:dyDescent="0.2">
      <c r="A70" s="21">
        <f>Kontoplan!B60</f>
        <v>8170</v>
      </c>
      <c r="B70" s="21" t="str">
        <f>Kontoplan!C60</f>
        <v>Annen finanskostnad</v>
      </c>
      <c r="C70" s="22"/>
      <c r="D70" s="22"/>
      <c r="E70" s="31">
        <f t="shared" si="2"/>
        <v>0</v>
      </c>
      <c r="F70" s="22"/>
      <c r="G70" s="22"/>
      <c r="H70" s="22"/>
      <c r="I70" s="22"/>
      <c r="J70" s="22"/>
      <c r="K70" s="22"/>
      <c r="L70" s="22"/>
      <c r="M70" s="22"/>
      <c r="N70" s="22"/>
      <c r="O70" s="22"/>
      <c r="P70" s="22"/>
      <c r="Q70" s="22"/>
      <c r="R70" s="1"/>
      <c r="S70" s="39"/>
      <c r="T70" s="1"/>
      <c r="U70" s="1"/>
      <c r="V70" s="1"/>
      <c r="W70" s="1"/>
      <c r="X70" s="1"/>
      <c r="Y70" s="1"/>
      <c r="Z70" s="1"/>
    </row>
    <row r="71" spans="1:26" ht="15.75" customHeight="1" x14ac:dyDescent="0.2">
      <c r="A71" s="1"/>
      <c r="B71" s="1"/>
      <c r="C71" s="28"/>
      <c r="D71" s="28"/>
      <c r="E71" s="28"/>
      <c r="F71" s="28"/>
      <c r="G71" s="28"/>
      <c r="H71" s="28"/>
      <c r="I71" s="28"/>
      <c r="J71" s="28"/>
      <c r="K71" s="28"/>
      <c r="L71" s="28"/>
      <c r="M71" s="28"/>
      <c r="N71" s="28"/>
      <c r="O71" s="28"/>
      <c r="P71" s="28"/>
      <c r="Q71" s="28"/>
      <c r="R71" s="1"/>
      <c r="S71" s="1"/>
      <c r="T71" s="1"/>
      <c r="U71" s="1"/>
      <c r="V71" s="1"/>
      <c r="W71" s="1"/>
      <c r="X71" s="1"/>
      <c r="Y71" s="1"/>
      <c r="Z71" s="1"/>
    </row>
    <row r="72" spans="1:26" ht="15.75" customHeight="1" x14ac:dyDescent="0.2">
      <c r="A72" s="63" t="s">
        <v>172</v>
      </c>
      <c r="B72" s="61"/>
      <c r="C72" s="30">
        <f t="shared" ref="C72:Q72" si="3">SUM(C39:C71)</f>
        <v>0</v>
      </c>
      <c r="D72" s="30">
        <f t="shared" si="3"/>
        <v>0</v>
      </c>
      <c r="E72" s="31">
        <f t="shared" si="3"/>
        <v>0</v>
      </c>
      <c r="F72" s="30">
        <f t="shared" si="3"/>
        <v>0</v>
      </c>
      <c r="G72" s="30">
        <f t="shared" si="3"/>
        <v>0</v>
      </c>
      <c r="H72" s="30">
        <f t="shared" si="3"/>
        <v>0</v>
      </c>
      <c r="I72" s="30">
        <f t="shared" si="3"/>
        <v>0</v>
      </c>
      <c r="J72" s="30">
        <f t="shared" si="3"/>
        <v>0</v>
      </c>
      <c r="K72" s="30">
        <f t="shared" si="3"/>
        <v>0</v>
      </c>
      <c r="L72" s="30">
        <f t="shared" si="3"/>
        <v>0</v>
      </c>
      <c r="M72" s="30">
        <f t="shared" si="3"/>
        <v>0</v>
      </c>
      <c r="N72" s="30">
        <f t="shared" si="3"/>
        <v>0</v>
      </c>
      <c r="O72" s="30">
        <f t="shared" si="3"/>
        <v>0</v>
      </c>
      <c r="P72" s="30">
        <f t="shared" si="3"/>
        <v>0</v>
      </c>
      <c r="Q72" s="30">
        <f t="shared" si="3"/>
        <v>0</v>
      </c>
      <c r="R72" s="1"/>
      <c r="S72" s="3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3" t="s">
        <v>173</v>
      </c>
      <c r="B74" s="61"/>
      <c r="C74" s="30">
        <f t="shared" ref="C74:Q74" si="4">C32+C72</f>
        <v>0</v>
      </c>
      <c r="D74" s="30">
        <f t="shared" si="4"/>
        <v>0</v>
      </c>
      <c r="E74" s="31">
        <f t="shared" si="4"/>
        <v>0</v>
      </c>
      <c r="F74" s="30">
        <f t="shared" si="4"/>
        <v>0</v>
      </c>
      <c r="G74" s="30">
        <f t="shared" si="4"/>
        <v>0</v>
      </c>
      <c r="H74" s="30">
        <f t="shared" si="4"/>
        <v>0</v>
      </c>
      <c r="I74" s="30">
        <f t="shared" si="4"/>
        <v>0</v>
      </c>
      <c r="J74" s="30">
        <f t="shared" si="4"/>
        <v>0</v>
      </c>
      <c r="K74" s="30">
        <f t="shared" si="4"/>
        <v>0</v>
      </c>
      <c r="L74" s="30">
        <f t="shared" si="4"/>
        <v>0</v>
      </c>
      <c r="M74" s="30">
        <f t="shared" si="4"/>
        <v>0</v>
      </c>
      <c r="N74" s="30">
        <f t="shared" si="4"/>
        <v>0</v>
      </c>
      <c r="O74" s="30">
        <f t="shared" si="4"/>
        <v>0</v>
      </c>
      <c r="P74" s="30">
        <f t="shared" si="4"/>
        <v>0</v>
      </c>
      <c r="Q74" s="30">
        <f t="shared" si="4"/>
        <v>0</v>
      </c>
      <c r="R74" s="1"/>
      <c r="S74" s="3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002"/>
  <sheetViews>
    <sheetView workbookViewId="0"/>
  </sheetViews>
  <sheetFormatPr baseColWidth="10" defaultColWidth="11.1640625" defaultRowHeight="15" customHeight="1" x14ac:dyDescent="0.2"/>
  <cols>
    <col min="1" max="1" width="17" customWidth="1"/>
    <col min="2" max="26" width="10.5" customWidth="1"/>
  </cols>
  <sheetData>
    <row r="1" spans="1:4" ht="15.75" customHeight="1" x14ac:dyDescent="0.3">
      <c r="A1" s="14" t="s">
        <v>126</v>
      </c>
      <c r="D1" s="15" t="s">
        <v>127</v>
      </c>
    </row>
    <row r="2" spans="1:4" ht="15.75" customHeight="1" x14ac:dyDescent="0.2">
      <c r="A2" s="16" t="s">
        <v>128</v>
      </c>
      <c r="D2" s="16" t="s">
        <v>129</v>
      </c>
    </row>
    <row r="3" spans="1:4" ht="15.75" customHeight="1" x14ac:dyDescent="0.2">
      <c r="A3" s="16" t="s">
        <v>130</v>
      </c>
    </row>
    <row r="4" spans="1:4" ht="15.75" customHeight="1" x14ac:dyDescent="0.2">
      <c r="A4" s="16" t="s">
        <v>131</v>
      </c>
    </row>
    <row r="5" spans="1:4" ht="15.75" customHeight="1" x14ac:dyDescent="0.2">
      <c r="A5" s="16" t="s">
        <v>132</v>
      </c>
    </row>
    <row r="6" spans="1:4" ht="15.75" customHeight="1" x14ac:dyDescent="0.2">
      <c r="A6" s="16" t="s">
        <v>133</v>
      </c>
    </row>
    <row r="7" spans="1:4" ht="15.75" customHeight="1" x14ac:dyDescent="0.2">
      <c r="A7" s="16" t="s">
        <v>134</v>
      </c>
    </row>
    <row r="8" spans="1:4" ht="15.75" customHeight="1" x14ac:dyDescent="0.2">
      <c r="A8" s="16" t="s">
        <v>135</v>
      </c>
    </row>
    <row r="9" spans="1:4" ht="15.75" customHeight="1" x14ac:dyDescent="0.2">
      <c r="A9" s="16" t="s">
        <v>136</v>
      </c>
    </row>
    <row r="10" spans="1:4" ht="15.75" customHeight="1" x14ac:dyDescent="0.2">
      <c r="A10" s="16" t="s">
        <v>137</v>
      </c>
    </row>
    <row r="11" spans="1:4" ht="15.75" customHeight="1" x14ac:dyDescent="0.2">
      <c r="A11" s="16" t="s">
        <v>138</v>
      </c>
    </row>
    <row r="12" spans="1:4" ht="15.75" customHeight="1" x14ac:dyDescent="0.2">
      <c r="A12" s="16" t="s">
        <v>139</v>
      </c>
    </row>
    <row r="13" spans="1:4" ht="15.75" customHeight="1" x14ac:dyDescent="0.2">
      <c r="A13" s="16" t="s">
        <v>140</v>
      </c>
    </row>
    <row r="14" spans="1:4" ht="15.75" customHeight="1" x14ac:dyDescent="0.2">
      <c r="A14" s="16" t="s">
        <v>141</v>
      </c>
    </row>
    <row r="15" spans="1:4" ht="15.75" customHeight="1" x14ac:dyDescent="0.2">
      <c r="A15" s="16" t="s">
        <v>142</v>
      </c>
    </row>
    <row r="16" spans="1:4" ht="15.75" customHeight="1" x14ac:dyDescent="0.2">
      <c r="A16" s="16" t="s">
        <v>143</v>
      </c>
    </row>
    <row r="17" spans="1:1" ht="15.75" customHeight="1" x14ac:dyDescent="0.2">
      <c r="A17" s="16" t="s">
        <v>144</v>
      </c>
    </row>
    <row r="18" spans="1:1" ht="15.75" customHeight="1" x14ac:dyDescent="0.2">
      <c r="A18" s="16" t="s">
        <v>145</v>
      </c>
    </row>
    <row r="19" spans="1:1" ht="15.75" customHeight="1" x14ac:dyDescent="0.2">
      <c r="A19" s="16" t="s">
        <v>146</v>
      </c>
    </row>
    <row r="20" spans="1:1" ht="15.75" customHeight="1" x14ac:dyDescent="0.2">
      <c r="A20" s="17" t="s">
        <v>147</v>
      </c>
    </row>
    <row r="21" spans="1:1" ht="15.75" customHeight="1" x14ac:dyDescent="0.2">
      <c r="A21" s="16" t="s">
        <v>148</v>
      </c>
    </row>
    <row r="22" spans="1:1" ht="15.75" customHeight="1" x14ac:dyDescent="0.2">
      <c r="A22" s="16" t="s">
        <v>149</v>
      </c>
    </row>
    <row r="23" spans="1:1" ht="15.75" customHeight="1" x14ac:dyDescent="0.2">
      <c r="A23" s="16" t="s">
        <v>150</v>
      </c>
    </row>
    <row r="24" spans="1:1" ht="15.75" customHeight="1" x14ac:dyDescent="0.2">
      <c r="A24" s="16" t="s">
        <v>151</v>
      </c>
    </row>
    <row r="25" spans="1:1" ht="15.75" customHeight="1" x14ac:dyDescent="0.2">
      <c r="A25" s="16" t="s">
        <v>152</v>
      </c>
    </row>
    <row r="26" spans="1:1" ht="15.75" customHeight="1" x14ac:dyDescent="0.2">
      <c r="A26" s="16" t="s">
        <v>153</v>
      </c>
    </row>
    <row r="27" spans="1:1" ht="15.75" customHeight="1" x14ac:dyDescent="0.2">
      <c r="A27" s="16" t="s">
        <v>154</v>
      </c>
    </row>
    <row r="28" spans="1:1" ht="15.75" customHeight="1" x14ac:dyDescent="0.2">
      <c r="A28" s="16" t="s">
        <v>155</v>
      </c>
    </row>
    <row r="29" spans="1:1" ht="15.75" customHeight="1" x14ac:dyDescent="0.2">
      <c r="A29" s="16" t="s">
        <v>156</v>
      </c>
    </row>
    <row r="30" spans="1:1" ht="15.75" customHeight="1" x14ac:dyDescent="0.2">
      <c r="A30" s="16" t="s">
        <v>157</v>
      </c>
    </row>
    <row r="31" spans="1:1" ht="15.75" customHeight="1" x14ac:dyDescent="0.2">
      <c r="A31" s="18" t="s">
        <v>158</v>
      </c>
    </row>
    <row r="32" spans="1:1"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sheetData>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2EFD9"/>
    <pageSetUpPr fitToPage="1"/>
  </sheetPr>
  <dimension ref="A1:AH1000"/>
  <sheetViews>
    <sheetView tabSelected="1" workbookViewId="0">
      <pane xSplit="5" ySplit="7" topLeftCell="F8" activePane="bottomRight" state="frozen"/>
      <selection pane="topRight" activeCell="F1" sqref="F1"/>
      <selection pane="bottomLeft" activeCell="A8" sqref="A8"/>
      <selection pane="bottomRight" activeCell="B46" sqref="B46"/>
    </sheetView>
  </sheetViews>
  <sheetFormatPr baseColWidth="10" defaultColWidth="11.1640625" defaultRowHeight="15" customHeight="1" x14ac:dyDescent="0.2"/>
  <cols>
    <col min="1" max="1" width="10.6640625" customWidth="1"/>
    <col min="2" max="2" width="24.6640625" customWidth="1"/>
    <col min="3" max="5" width="12.5" customWidth="1"/>
    <col min="6" max="6" width="10.6640625" customWidth="1"/>
    <col min="7" max="7" width="11.33203125" customWidth="1"/>
    <col min="8" max="8" width="13" customWidth="1"/>
    <col min="9" max="12" width="10.6640625" customWidth="1"/>
    <col min="13" max="13" width="12" customWidth="1"/>
    <col min="14" max="23" width="10.6640625" customWidth="1"/>
    <col min="24" max="24" width="13.1640625" customWidth="1"/>
    <col min="25" max="34" width="10.6640625" customWidth="1"/>
  </cols>
  <sheetData>
    <row r="1" spans="1:34" ht="39.75" customHeight="1" x14ac:dyDescent="0.2">
      <c r="A1" s="64" t="s">
        <v>159</v>
      </c>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row>
    <row r="2" spans="1:34" ht="19.5" customHeight="1" x14ac:dyDescent="0.2">
      <c r="A2" s="56" t="str">
        <f>Forside!B4</f>
        <v>BI Athletics</v>
      </c>
      <c r="B2" s="55"/>
      <c r="C2" s="55"/>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row>
    <row r="3" spans="1:34" ht="19.5" customHeight="1" x14ac:dyDescent="0.2">
      <c r="A3" s="56" t="s">
        <v>160</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row>
    <row r="4" spans="1:34" ht="19.5" customHeight="1" x14ac:dyDescent="0.2">
      <c r="A4" s="56"/>
      <c r="B4" s="55"/>
      <c r="C4" s="55"/>
      <c r="D4" s="55"/>
      <c r="E4" s="55"/>
      <c r="F4" s="55"/>
      <c r="G4" s="55"/>
      <c r="H4" s="55"/>
      <c r="I4" s="55"/>
      <c r="J4" s="55"/>
      <c r="K4" s="55"/>
      <c r="L4" s="55"/>
      <c r="M4" s="55"/>
      <c r="N4" s="55"/>
      <c r="O4" s="55"/>
      <c r="P4" s="55"/>
      <c r="Q4" s="55"/>
      <c r="R4" s="55"/>
      <c r="S4" s="55"/>
      <c r="T4" s="55"/>
      <c r="U4" s="55"/>
      <c r="V4" s="55"/>
      <c r="W4" s="55"/>
      <c r="X4" s="16"/>
      <c r="Y4" s="1"/>
      <c r="Z4" s="1"/>
      <c r="AA4" s="1"/>
      <c r="AB4" s="1"/>
      <c r="AC4" s="1"/>
      <c r="AD4" s="1"/>
      <c r="AE4" s="1"/>
      <c r="AF4" s="1"/>
      <c r="AG4" s="1"/>
      <c r="AH4" s="1"/>
    </row>
    <row r="5" spans="1:34" ht="15.75" customHeight="1" x14ac:dyDescent="0.2">
      <c r="A5" s="65" t="s">
        <v>161</v>
      </c>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row>
    <row r="6" spans="1:34" ht="15.75" customHeight="1" x14ac:dyDescent="0.2">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row>
    <row r="7" spans="1:34" ht="15.75" customHeight="1" x14ac:dyDescent="0.2">
      <c r="A7" s="19" t="s">
        <v>162</v>
      </c>
      <c r="B7" s="19" t="s">
        <v>163</v>
      </c>
      <c r="C7" s="19" t="s">
        <v>164</v>
      </c>
      <c r="D7" s="19" t="s">
        <v>165</v>
      </c>
      <c r="E7" s="20" t="s">
        <v>166</v>
      </c>
      <c r="F7" s="19" t="s">
        <v>128</v>
      </c>
      <c r="G7" s="19" t="s">
        <v>130</v>
      </c>
      <c r="H7" s="19" t="s">
        <v>131</v>
      </c>
      <c r="I7" s="19" t="s">
        <v>132</v>
      </c>
      <c r="J7" s="19" t="s">
        <v>133</v>
      </c>
      <c r="K7" s="19" t="s">
        <v>134</v>
      </c>
      <c r="L7" s="19" t="s">
        <v>135</v>
      </c>
      <c r="M7" s="19" t="s">
        <v>136</v>
      </c>
      <c r="N7" s="19" t="s">
        <v>137</v>
      </c>
      <c r="O7" s="19" t="s">
        <v>167</v>
      </c>
      <c r="P7" s="19" t="s">
        <v>139</v>
      </c>
      <c r="Q7" s="19" t="s">
        <v>140</v>
      </c>
      <c r="R7" s="19" t="s">
        <v>141</v>
      </c>
      <c r="S7" s="19" t="s">
        <v>142</v>
      </c>
      <c r="T7" s="19" t="s">
        <v>143</v>
      </c>
      <c r="U7" s="19" t="s">
        <v>144</v>
      </c>
      <c r="V7" s="19" t="s">
        <v>145</v>
      </c>
      <c r="W7" s="19" t="s">
        <v>146</v>
      </c>
      <c r="X7" s="19" t="s">
        <v>147</v>
      </c>
      <c r="Y7" s="19" t="s">
        <v>148</v>
      </c>
      <c r="Z7" s="19" t="s">
        <v>149</v>
      </c>
      <c r="AA7" s="19" t="s">
        <v>168</v>
      </c>
      <c r="AB7" s="19" t="s">
        <v>151</v>
      </c>
      <c r="AC7" s="19" t="s">
        <v>152</v>
      </c>
      <c r="AD7" s="19" t="s">
        <v>153</v>
      </c>
      <c r="AE7" s="19" t="s">
        <v>169</v>
      </c>
      <c r="AF7" s="19" t="s">
        <v>155</v>
      </c>
      <c r="AG7" s="19" t="s">
        <v>156</v>
      </c>
      <c r="AH7" s="19" t="s">
        <v>157</v>
      </c>
    </row>
    <row r="8" spans="1:34" ht="15.75" customHeight="1" x14ac:dyDescent="0.2">
      <c r="A8" s="21">
        <f>Kontoplan!B11</f>
        <v>3000</v>
      </c>
      <c r="B8" s="21" t="str">
        <f>Kontoplan!C11</f>
        <v>Salgsinntekter, avgiftspliktig</v>
      </c>
      <c r="C8" s="22"/>
      <c r="D8" s="22"/>
      <c r="E8" s="23">
        <f t="shared" ref="E8:E25" ca="1" si="0">SUMIF(F8:AH8,"&lt;&gt;#REF!")</f>
        <v>-146218</v>
      </c>
      <c r="F8" s="24">
        <f ca="1">IFERROR(SUMIF($A$8:$A$65,$A8,INDIRECT("'"&amp;F$7&amp;"'!"&amp;"$E$13:$E$60")),"ARK MANGLER!")</f>
        <v>0</v>
      </c>
      <c r="G8" s="24">
        <f ca="1">IFERROR(SUMIF($A$8:$A$65,$A8,INDIRECT("'"&amp;G$7&amp;"'!"&amp;"$E$13:$E$60")),"ARK MANGLER!")</f>
        <v>0</v>
      </c>
      <c r="H8" s="24">
        <f ca="1">IFERROR(SUMIF($A$8:$A$65,$A8,INDIRECT("'"&amp;H$7&amp;"'!"&amp;"$E$13:$E$60")),"ARK MANGLER!")</f>
        <v>0</v>
      </c>
      <c r="I8" s="24">
        <f ca="1">IFERROR(SUMIF($A$8:$A$65,$A8,INDIRECT("'"&amp;I$7&amp;"'!"&amp;"$E$13:$E$60")),"ARK MANGLER!")</f>
        <v>0</v>
      </c>
      <c r="J8" s="24">
        <f ca="1">IFERROR(SUMIF($A$8:$A$65,$A8,INDIRECT("'"&amp;J$7&amp;"'!"&amp;"$E$13:$E$60")),"ARK MANGLER!")</f>
        <v>0</v>
      </c>
      <c r="K8" s="25">
        <f ca="1">IFERROR(SUMIF($A$8:$A$65,$A8,INDIRECT("'"&amp;K$7&amp;"'!"&amp;"$E$13:$E$60")),"ARK MANGLER!")</f>
        <v>0</v>
      </c>
      <c r="L8" s="24">
        <f ca="1">IFERROR(SUMIF($A$8:$A$65,$A8,INDIRECT("'"&amp;L$7&amp;"'!"&amp;"$E$13:$E$60")),"ARK MANGLER!")</f>
        <v>0</v>
      </c>
      <c r="M8" s="24">
        <f ca="1">IFERROR(SUMIF($A$8:$A$65,$A8,INDIRECT("'"&amp;M$7&amp;"'!"&amp;"$E$13:$E$60")),"ARK MANGLER!")</f>
        <v>0</v>
      </c>
      <c r="N8" s="26">
        <f ca="1">IFERROR(SUMIF($A$8:$A$65,$A8,INDIRECT("'"&amp;N$7&amp;"'!"&amp;"$E$13:$E$60")),"ARK MANGLER!")</f>
        <v>0</v>
      </c>
      <c r="O8" s="25">
        <f ca="1">IFERROR(SUMIF($A$8:$A$65,$A8,INDIRECT("'"&amp;O$7&amp;"'!"&amp;"$E$13:$E$60")),"ARK MANGLER!")</f>
        <v>0</v>
      </c>
      <c r="P8" s="25">
        <f ca="1">IFERROR(SUMIF($A$8:$A$65,$A8,INDIRECT("'"&amp;P$7&amp;"'!"&amp;"$E$13:$E$60")),"ARK MANGLER!")</f>
        <v>0</v>
      </c>
      <c r="Q8" s="24">
        <f ca="1">IFERROR(SUMIF($A$8:$A$65,$A8,INDIRECT("'"&amp;Q$7&amp;"'!"&amp;"$E$13:$E$60")),"ARK MANGLER!")</f>
        <v>0</v>
      </c>
      <c r="R8" s="24">
        <f ca="1">IFERROR(SUMIF($A$8:$A$65,$A8,INDIRECT("'"&amp;R$7&amp;"'!"&amp;"$E$13:$E$60")),"ARK MANGLER!")</f>
        <v>0</v>
      </c>
      <c r="S8" s="24">
        <f ca="1">IFERROR(SUMIF($A$8:$A$65,$A8,INDIRECT("'"&amp;S$7&amp;"'!"&amp;"$E$13:$E$60")),"ARK MANGLER!")</f>
        <v>0</v>
      </c>
      <c r="T8" s="24">
        <f ca="1">IFERROR(SUMIF($A$8:$A$65,$A8,INDIRECT("'"&amp;T$7&amp;"'!"&amp;"$E$13:$E$60")),"ARK MANGLER!")</f>
        <v>0</v>
      </c>
      <c r="U8" s="24">
        <f ca="1">IFERROR(SUMIF($A$8:$A$65,$A8,INDIRECT("'"&amp;U$7&amp;"'!"&amp;"$E$13:$E$60")),"ARK MANGLER!")</f>
        <v>0</v>
      </c>
      <c r="V8" s="24">
        <f ca="1">IFERROR(SUMIF($A$8:$A$65,$A8,INDIRECT("'"&amp;V$7&amp;"'!"&amp;"$E$13:$E$60")),"ARK MANGLER!")</f>
        <v>0</v>
      </c>
      <c r="W8" s="24">
        <f ca="1">IFERROR(SUMIF($A$8:$A$65,$A8,INDIRECT("'"&amp;W$7&amp;"'!"&amp;"$E$13:$E$60")),"ARK MANGLER!")</f>
        <v>0</v>
      </c>
      <c r="X8" s="24">
        <f ca="1">IFERROR(SUMIF($A$8:$A$65,$A8,INDIRECT("'"&amp;X$7&amp;"'!"&amp;"$E$13:$E$60")),"ARK MANGLER!")</f>
        <v>-146218</v>
      </c>
      <c r="Y8" s="26">
        <f ca="1">IFERROR(SUMIF($A$8:$A$65,$A8,INDIRECT("'"&amp;Y$7&amp;"'!"&amp;"$E$13:$E$60")),"ARK MANGLER!")</f>
        <v>0</v>
      </c>
      <c r="Z8" s="25">
        <f ca="1">IFERROR(SUMIF($A$8:$A$65,$A8,INDIRECT("'"&amp;Z$7&amp;"'!"&amp;"$E$13:$E$60")),"ARK MANGLER!")</f>
        <v>0</v>
      </c>
      <c r="AA8" s="24">
        <f ca="1">IFERROR(SUMIF($A$8:$A$65,$A8,INDIRECT("'"&amp;AA$7&amp;"'!"&amp;"$E$13:$E$60")),"ARK MANGLER!")</f>
        <v>0</v>
      </c>
      <c r="AB8" s="26">
        <f ca="1">IFERROR(SUMIF($A$8:$A$65,$A8,INDIRECT("'"&amp;AB$7&amp;"'!"&amp;"$E$13:$E$60")),"ARK MANGLER!")</f>
        <v>0</v>
      </c>
      <c r="AC8" s="24">
        <f ca="1">IFERROR(SUMIF($A$8:$A$65,$A8,INDIRECT("'"&amp;AC$7&amp;"'!"&amp;"$E$13:$E$60")),"ARK MANGLER!")</f>
        <v>0</v>
      </c>
      <c r="AD8" s="26">
        <f ca="1">IFERROR(SUMIF($A$8:$A$65,$A8,INDIRECT("'"&amp;AD$7&amp;"'!"&amp;"$E$13:$E$60")),"ARK MANGLER!")</f>
        <v>0</v>
      </c>
      <c r="AE8" s="27">
        <f ca="1">IFERROR(SUMIF($A$8:$A$65,$A8,INDIRECT("'"&amp;AE$7&amp;"'!"&amp;"$E$13:$E$60")),"ARK MANGLER!")</f>
        <v>0</v>
      </c>
      <c r="AF8" s="25">
        <f ca="1">IFERROR(SUMIF($A$8:$A$65,$A8,INDIRECT("'"&amp;AF$7&amp;"'!"&amp;"$E$13:$E$60")),"ARK MANGLER!")</f>
        <v>0</v>
      </c>
      <c r="AG8" s="24">
        <f ca="1">IFERROR(SUMIF($A$8:$A$65,$A8,INDIRECT("'"&amp;AG$7&amp;"'!"&amp;"$E$13:$E$60")),"ARK MANGLER!")</f>
        <v>0</v>
      </c>
      <c r="AH8" s="24">
        <f ca="1">IFERROR(SUMIF($A$8:$A$65,$A8,INDIRECT("'"&amp;AH$7&amp;"'!"&amp;"$E$13:$E$60")),"ARK MANGLER!")</f>
        <v>0</v>
      </c>
    </row>
    <row r="9" spans="1:34" ht="15.75" customHeight="1" x14ac:dyDescent="0.2">
      <c r="A9" s="21">
        <f>Kontoplan!B12</f>
        <v>3009</v>
      </c>
      <c r="B9" s="21" t="str">
        <f>Kontoplan!C12</f>
        <v>Sponsorinntekt</v>
      </c>
      <c r="C9" s="22"/>
      <c r="D9" s="22"/>
      <c r="E9" s="23">
        <f t="shared" ca="1" si="0"/>
        <v>-71000</v>
      </c>
      <c r="F9" s="24">
        <f ca="1">IFERROR(SUMIF($A$8:$A$65,$A9,INDIRECT("'"&amp;F$7&amp;"'!"&amp;"$E$13:$E$60")),"ARK MANGLER!")</f>
        <v>0</v>
      </c>
      <c r="G9" s="24">
        <f ca="1">IFERROR(SUMIF($A$8:$A$65,$A9,INDIRECT("'"&amp;G$7&amp;"'!"&amp;"$E$13:$E$60")),"ARK MANGLER!")</f>
        <v>0</v>
      </c>
      <c r="H9" s="24">
        <f ca="1">IFERROR(SUMIF($A$8:$A$65,$A9,INDIRECT("'"&amp;H$7&amp;"'!"&amp;"$E$13:$E$60")),"ARK MANGLER!")</f>
        <v>0</v>
      </c>
      <c r="I9" s="24">
        <f ca="1">IFERROR(SUMIF($A$8:$A$65,$A9,INDIRECT("'"&amp;I$7&amp;"'!"&amp;"$E$13:$E$60")),"ARK MANGLER!")</f>
        <v>0</v>
      </c>
      <c r="J9" s="24">
        <f ca="1">IFERROR(SUMIF($A$8:$A$65,$A9,INDIRECT("'"&amp;J$7&amp;"'!"&amp;"$E$13:$E$60")),"ARK MANGLER!")</f>
        <v>0</v>
      </c>
      <c r="K9" s="25">
        <f ca="1">IFERROR(SUMIF($A$8:$A$65,$A9,INDIRECT("'"&amp;K$7&amp;"'!"&amp;"$E$13:$E$60")),"ARK MANGLER!")</f>
        <v>0</v>
      </c>
      <c r="L9" s="24">
        <f ca="1">IFERROR(SUMIF($A$8:$A$65,$A9,INDIRECT("'"&amp;L$7&amp;"'!"&amp;"$E$13:$E$60")),"ARK MANGLER!")</f>
        <v>0</v>
      </c>
      <c r="M9" s="24">
        <f ca="1">IFERROR(SUMIF($A$8:$A$65,$A9,INDIRECT("'"&amp;M$7&amp;"'!"&amp;"$E$13:$E$60")),"ARK MANGLER!")</f>
        <v>0</v>
      </c>
      <c r="N9" s="26">
        <f ca="1">IFERROR(SUMIF($A$8:$A$65,$A9,INDIRECT("'"&amp;N$7&amp;"'!"&amp;"$E$13:$E$60")),"ARK MANGLER!")</f>
        <v>0</v>
      </c>
      <c r="O9" s="25">
        <f ca="1">IFERROR(SUMIF($A$8:$A$65,$A9,INDIRECT("'"&amp;O$7&amp;"'!"&amp;"$E$13:$E$60")),"ARK MANGLER!")</f>
        <v>0</v>
      </c>
      <c r="P9" s="25">
        <f ca="1">IFERROR(SUMIF($A$8:$A$65,$A9,INDIRECT("'"&amp;P$7&amp;"'!"&amp;"$E$13:$E$60")),"ARK MANGLER!")</f>
        <v>0</v>
      </c>
      <c r="Q9" s="24">
        <f ca="1">IFERROR(SUMIF($A$8:$A$65,$A9,INDIRECT("'"&amp;Q$7&amp;"'!"&amp;"$E$13:$E$60")),"ARK MANGLER!")</f>
        <v>0</v>
      </c>
      <c r="R9" s="24">
        <f ca="1">IFERROR(SUMIF($A$8:$A$65,$A9,INDIRECT("'"&amp;R$7&amp;"'!"&amp;"$E$13:$E$60")),"ARK MANGLER!")</f>
        <v>0</v>
      </c>
      <c r="S9" s="24">
        <f ca="1">IFERROR(SUMIF($A$8:$A$65,$A9,INDIRECT("'"&amp;S$7&amp;"'!"&amp;"$E$13:$E$60")),"ARK MANGLER!")</f>
        <v>-21000</v>
      </c>
      <c r="T9" s="24">
        <f ca="1">IFERROR(SUMIF($A$8:$A$65,$A9,INDIRECT("'"&amp;T$7&amp;"'!"&amp;"$E$13:$E$60")),"ARK MANGLER!")</f>
        <v>0</v>
      </c>
      <c r="U9" s="24">
        <f ca="1">IFERROR(SUMIF($A$8:$A$65,$A9,INDIRECT("'"&amp;U$7&amp;"'!"&amp;"$E$13:$E$60")),"ARK MANGLER!")</f>
        <v>0</v>
      </c>
      <c r="V9" s="24">
        <f ca="1">IFERROR(SUMIF($A$8:$A$65,$A9,INDIRECT("'"&amp;V$7&amp;"'!"&amp;"$E$13:$E$60")),"ARK MANGLER!")</f>
        <v>0</v>
      </c>
      <c r="W9" s="24">
        <f ca="1">IFERROR(SUMIF($A$8:$A$65,$A9,INDIRECT("'"&amp;W$7&amp;"'!"&amp;"$E$13:$E$60")),"ARK MANGLER!")</f>
        <v>-50000</v>
      </c>
      <c r="X9" s="24">
        <f ca="1">IFERROR(SUMIF($A$8:$A$65,$A9,INDIRECT("'"&amp;X$7&amp;"'!"&amp;"$E$13:$E$60")),"ARK MANGLER!")</f>
        <v>0</v>
      </c>
      <c r="Y9" s="26">
        <f ca="1">IFERROR(SUMIF($A$8:$A$65,$A9,INDIRECT("'"&amp;Y$7&amp;"'!"&amp;"$E$13:$E$60")),"ARK MANGLER!")</f>
        <v>0</v>
      </c>
      <c r="Z9" s="25">
        <f ca="1">IFERROR(SUMIF($A$8:$A$65,$A9,INDIRECT("'"&amp;Z$7&amp;"'!"&amp;"$E$13:$E$60")),"ARK MANGLER!")</f>
        <v>0</v>
      </c>
      <c r="AA9" s="24">
        <f ca="1">IFERROR(SUMIF($A$8:$A$65,$A9,INDIRECT("'"&amp;AA$7&amp;"'!"&amp;"$E$13:$E$60")),"ARK MANGLER!")</f>
        <v>0</v>
      </c>
      <c r="AB9" s="26">
        <f ca="1">IFERROR(SUMIF($A$8:$A$65,$A9,INDIRECT("'"&amp;AB$7&amp;"'!"&amp;"$E$13:$E$60")),"ARK MANGLER!")</f>
        <v>0</v>
      </c>
      <c r="AC9" s="24">
        <f ca="1">IFERROR(SUMIF($A$8:$A$65,$A9,INDIRECT("'"&amp;AC$7&amp;"'!"&amp;"$E$13:$E$60")),"ARK MANGLER!")</f>
        <v>0</v>
      </c>
      <c r="AD9" s="26">
        <f ca="1">IFERROR(SUMIF($A$8:$A$65,$A9,INDIRECT("'"&amp;AD$7&amp;"'!"&amp;"$E$13:$E$60")),"ARK MANGLER!")</f>
        <v>0</v>
      </c>
      <c r="AE9" s="27">
        <f ca="1">IFERROR(SUMIF($A$8:$A$65,$A9,INDIRECT("'"&amp;AE$7&amp;"'!"&amp;"$E$13:$E$60")),"ARK MANGLER!")</f>
        <v>0</v>
      </c>
      <c r="AF9" s="25">
        <f ca="1">IFERROR(SUMIF($A$8:$A$65,$A9,INDIRECT("'"&amp;AF$7&amp;"'!"&amp;"$E$13:$E$60")),"ARK MANGLER!")</f>
        <v>0</v>
      </c>
      <c r="AG9" s="24">
        <f ca="1">IFERROR(SUMIF($A$8:$A$65,$A9,INDIRECT("'"&amp;AG$7&amp;"'!"&amp;"$E$13:$E$60")),"ARK MANGLER!")</f>
        <v>0</v>
      </c>
      <c r="AH9" s="24">
        <f ca="1">IFERROR(SUMIF($A$8:$A$65,$A9,INDIRECT("'"&amp;AH$7&amp;"'!"&amp;"$E$13:$E$60")),"ARK MANGLER!")</f>
        <v>0</v>
      </c>
    </row>
    <row r="10" spans="1:34" ht="15.75" customHeight="1" x14ac:dyDescent="0.2">
      <c r="A10" s="21">
        <f>Kontoplan!B13</f>
        <v>3100</v>
      </c>
      <c r="B10" s="21" t="str">
        <f>Kontoplan!C13</f>
        <v>Salgsinntekter, avgiftsfri</v>
      </c>
      <c r="C10" s="22"/>
      <c r="D10" s="22"/>
      <c r="E10" s="23">
        <f t="shared" ca="1" si="0"/>
        <v>-1932445</v>
      </c>
      <c r="F10" s="24">
        <f ca="1">IFERROR(SUMIF($A$8:$A$65,$A10,INDIRECT("'"&amp;F$7&amp;"'!"&amp;"$E$13:$E$60")),"ARK MANGLER!")</f>
        <v>-334000</v>
      </c>
      <c r="G10" s="24">
        <f ca="1">IFERROR(SUMIF($A$8:$A$65,$A10,INDIRECT("'"&amp;G$7&amp;"'!"&amp;"$E$13:$E$60")),"ARK MANGLER!")</f>
        <v>0</v>
      </c>
      <c r="H10" s="24">
        <f ca="1">IFERROR(SUMIF($A$8:$A$65,$A10,INDIRECT("'"&amp;H$7&amp;"'!"&amp;"$E$13:$E$60")),"ARK MANGLER!")</f>
        <v>0</v>
      </c>
      <c r="I10" s="24">
        <f ca="1">IFERROR(SUMIF($A$8:$A$65,$A10,INDIRECT("'"&amp;I$7&amp;"'!"&amp;"$E$13:$E$60")),"ARK MANGLER!")</f>
        <v>0</v>
      </c>
      <c r="J10" s="24">
        <f ca="1">IFERROR(SUMIF($A$8:$A$65,$A10,INDIRECT("'"&amp;J$7&amp;"'!"&amp;"$E$13:$E$60")),"ARK MANGLER!")</f>
        <v>0</v>
      </c>
      <c r="K10" s="25">
        <f ca="1">IFERROR(SUMIF($A$8:$A$65,$A10,INDIRECT("'"&amp;K$7&amp;"'!"&amp;"$E$13:$E$60")),"ARK MANGLER!")</f>
        <v>-3175</v>
      </c>
      <c r="L10" s="24">
        <f ca="1">IFERROR(SUMIF($A$8:$A$65,$A10,INDIRECT("'"&amp;L$7&amp;"'!"&amp;"$E$13:$E$60")),"ARK MANGLER!")</f>
        <v>0</v>
      </c>
      <c r="M10" s="24">
        <f ca="1">IFERROR(SUMIF($A$8:$A$65,$A10,INDIRECT("'"&amp;M$7&amp;"'!"&amp;"$E$13:$E$60")),"ARK MANGLER!")</f>
        <v>-188200</v>
      </c>
      <c r="N10" s="26">
        <f ca="1">IFERROR(SUMIF($A$8:$A$65,$A10,INDIRECT("'"&amp;N$7&amp;"'!"&amp;"$E$13:$E$60")),"ARK MANGLER!")</f>
        <v>0</v>
      </c>
      <c r="O10" s="25">
        <f ca="1">IFERROR(SUMIF($A$8:$A$65,$A10,INDIRECT("'"&amp;O$7&amp;"'!"&amp;"$E$13:$E$60")),"ARK MANGLER!")</f>
        <v>0</v>
      </c>
      <c r="P10" s="25">
        <f ca="1">IFERROR(SUMIF($A$8:$A$65,$A10,INDIRECT("'"&amp;P$7&amp;"'!"&amp;"$E$13:$E$60")),"ARK MANGLER!")</f>
        <v>0</v>
      </c>
      <c r="Q10" s="24">
        <f ca="1">IFERROR(SUMIF($A$8:$A$65,$A10,INDIRECT("'"&amp;Q$7&amp;"'!"&amp;"$E$13:$E$60")),"ARK MANGLER!")</f>
        <v>-50200</v>
      </c>
      <c r="R10" s="24">
        <f ca="1">IFERROR(SUMIF($A$8:$A$65,$A10,INDIRECT("'"&amp;R$7&amp;"'!"&amp;"$E$13:$E$60")),"ARK MANGLER!")</f>
        <v>-235900</v>
      </c>
      <c r="S10" s="24">
        <f ca="1">IFERROR(SUMIF($A$8:$A$65,$A10,INDIRECT("'"&amp;S$7&amp;"'!"&amp;"$E$13:$E$60")),"ARK MANGLER!")</f>
        <v>-25000</v>
      </c>
      <c r="T10" s="24">
        <f ca="1">IFERROR(SUMIF($A$8:$A$65,$A10,INDIRECT("'"&amp;T$7&amp;"'!"&amp;"$E$13:$E$60")),"ARK MANGLER!")</f>
        <v>-181700</v>
      </c>
      <c r="U10" s="24">
        <f ca="1">IFERROR(SUMIF($A$8:$A$65,$A10,INDIRECT("'"&amp;U$7&amp;"'!"&amp;"$E$13:$E$60")),"ARK MANGLER!")</f>
        <v>-53000</v>
      </c>
      <c r="V10" s="24">
        <f ca="1">IFERROR(SUMIF($A$8:$A$65,$A10,INDIRECT("'"&amp;V$7&amp;"'!"&amp;"$E$13:$E$60")),"ARK MANGLER!")</f>
        <v>0</v>
      </c>
      <c r="W10" s="24">
        <f ca="1">IFERROR(SUMIF($A$8:$A$65,$A10,INDIRECT("'"&amp;W$7&amp;"'!"&amp;"$E$13:$E$60")),"ARK MANGLER!")</f>
        <v>-273800</v>
      </c>
      <c r="X10" s="24">
        <f ca="1">IFERROR(SUMIF($A$8:$A$65,$A10,INDIRECT("'"&amp;X$7&amp;"'!"&amp;"$E$13:$E$60")),"ARK MANGLER!")</f>
        <v>0</v>
      </c>
      <c r="Y10" s="26">
        <f ca="1">IFERROR(SUMIF($A$8:$A$65,$A10,INDIRECT("'"&amp;Y$7&amp;"'!"&amp;"$E$13:$E$60")),"ARK MANGLER!")</f>
        <v>0</v>
      </c>
      <c r="Z10" s="25">
        <f ca="1">IFERROR(SUMIF($A$8:$A$65,$A10,INDIRECT("'"&amp;Z$7&amp;"'!"&amp;"$E$13:$E$60")),"ARK MANGLER!")</f>
        <v>-228750</v>
      </c>
      <c r="AA10" s="24">
        <f ca="1">IFERROR(SUMIF($A$8:$A$65,$A10,INDIRECT("'"&amp;AA$7&amp;"'!"&amp;"$E$13:$E$60")),"ARK MANGLER!")</f>
        <v>0</v>
      </c>
      <c r="AB10" s="26">
        <f ca="1">IFERROR(SUMIF($A$8:$A$65,$A10,INDIRECT("'"&amp;AB$7&amp;"'!"&amp;"$E$13:$E$60")),"ARK MANGLER!")</f>
        <v>0</v>
      </c>
      <c r="AC10" s="24">
        <f ca="1">IFERROR(SUMIF($A$8:$A$65,$A10,INDIRECT("'"&amp;AC$7&amp;"'!"&amp;"$E$13:$E$60")),"ARK MANGLER!")</f>
        <v>-103600</v>
      </c>
      <c r="AD10" s="26">
        <f ca="1">IFERROR(SUMIF($A$8:$A$65,$A10,INDIRECT("'"&amp;AD$7&amp;"'!"&amp;"$E$13:$E$60")),"ARK MANGLER!")</f>
        <v>0</v>
      </c>
      <c r="AE10" s="27">
        <f ca="1">IFERROR(SUMIF($A$8:$A$65,$A10,INDIRECT("'"&amp;AE$7&amp;"'!"&amp;"$E$13:$E$60")),"ARK MANGLER!")</f>
        <v>0</v>
      </c>
      <c r="AF10" s="25">
        <f ca="1">IFERROR(SUMIF($A$8:$A$65,$A10,INDIRECT("'"&amp;AF$7&amp;"'!"&amp;"$E$13:$E$60")),"ARK MANGLER!")</f>
        <v>0</v>
      </c>
      <c r="AG10" s="24">
        <f ca="1">IFERROR(SUMIF($A$8:$A$65,$A10,INDIRECT("'"&amp;AG$7&amp;"'!"&amp;"$E$13:$E$60")),"ARK MANGLER!")</f>
        <v>-146850</v>
      </c>
      <c r="AH10" s="24">
        <f ca="1">IFERROR(SUMIF($A$8:$A$65,$A10,INDIRECT("'"&amp;AH$7&amp;"'!"&amp;"$E$13:$E$60")),"ARK MANGLER!")</f>
        <v>-108270</v>
      </c>
    </row>
    <row r="11" spans="1:34" ht="15.75" customHeight="1" x14ac:dyDescent="0.2">
      <c r="A11" s="21">
        <f>Kontoplan!B14</f>
        <v>3101</v>
      </c>
      <c r="B11" s="21" t="str">
        <f>Kontoplan!C14</f>
        <v>Dugnad</v>
      </c>
      <c r="C11" s="22"/>
      <c r="D11" s="22"/>
      <c r="E11" s="23">
        <f t="shared" ca="1" si="0"/>
        <v>-65198</v>
      </c>
      <c r="F11" s="24">
        <f ca="1">IFERROR(SUMIF($A$8:$A$65,$A11,INDIRECT("'"&amp;F$7&amp;"'!"&amp;"$E$13:$E$60")),"ARK MANGLER!")</f>
        <v>0</v>
      </c>
      <c r="G11" s="24">
        <f ca="1">IFERROR(SUMIF($A$8:$A$65,$A11,INDIRECT("'"&amp;G$7&amp;"'!"&amp;"$E$13:$E$60")),"ARK MANGLER!")</f>
        <v>0</v>
      </c>
      <c r="H11" s="24">
        <f ca="1">IFERROR(SUMIF($A$8:$A$65,$A11,INDIRECT("'"&amp;H$7&amp;"'!"&amp;"$E$13:$E$60")),"ARK MANGLER!")</f>
        <v>0</v>
      </c>
      <c r="I11" s="24">
        <f ca="1">IFERROR(SUMIF($A$8:$A$65,$A11,INDIRECT("'"&amp;I$7&amp;"'!"&amp;"$E$13:$E$60")),"ARK MANGLER!")</f>
        <v>0</v>
      </c>
      <c r="J11" s="24">
        <f ca="1">IFERROR(SUMIF($A$8:$A$65,$A11,INDIRECT("'"&amp;J$7&amp;"'!"&amp;"$E$13:$E$60")),"ARK MANGLER!")</f>
        <v>0</v>
      </c>
      <c r="K11" s="25">
        <f ca="1">IFERROR(SUMIF($A$8:$A$65,$A11,INDIRECT("'"&amp;K$7&amp;"'!"&amp;"$E$13:$E$60")),"ARK MANGLER!")</f>
        <v>0</v>
      </c>
      <c r="L11" s="24">
        <f ca="1">IFERROR(SUMIF($A$8:$A$65,$A11,INDIRECT("'"&amp;L$7&amp;"'!"&amp;"$E$13:$E$60")),"ARK MANGLER!")</f>
        <v>0</v>
      </c>
      <c r="M11" s="24">
        <f ca="1">IFERROR(SUMIF($A$8:$A$65,$A11,INDIRECT("'"&amp;M$7&amp;"'!"&amp;"$E$13:$E$60")),"ARK MANGLER!")</f>
        <v>-5000</v>
      </c>
      <c r="N11" s="26">
        <f ca="1">IFERROR(SUMIF($A$8:$A$65,$A11,INDIRECT("'"&amp;N$7&amp;"'!"&amp;"$E$13:$E$60")),"ARK MANGLER!")</f>
        <v>0</v>
      </c>
      <c r="O11" s="25">
        <f ca="1">IFERROR(SUMIF($A$8:$A$65,$A11,INDIRECT("'"&amp;O$7&amp;"'!"&amp;"$E$13:$E$60")),"ARK MANGLER!")</f>
        <v>0</v>
      </c>
      <c r="P11" s="25">
        <f ca="1">IFERROR(SUMIF($A$8:$A$65,$A11,INDIRECT("'"&amp;P$7&amp;"'!"&amp;"$E$13:$E$60")),"ARK MANGLER!")</f>
        <v>0</v>
      </c>
      <c r="Q11" s="24">
        <f ca="1">IFERROR(SUMIF($A$8:$A$65,$A11,INDIRECT("'"&amp;Q$7&amp;"'!"&amp;"$E$13:$E$60")),"ARK MANGLER!")</f>
        <v>-15000</v>
      </c>
      <c r="R11" s="24">
        <f ca="1">IFERROR(SUMIF($A$8:$A$65,$A11,INDIRECT("'"&amp;R$7&amp;"'!"&amp;"$E$13:$E$60")),"ARK MANGLER!")</f>
        <v>0</v>
      </c>
      <c r="S11" s="24">
        <f ca="1">IFERROR(SUMIF($A$8:$A$65,$A11,INDIRECT("'"&amp;S$7&amp;"'!"&amp;"$E$13:$E$60")),"ARK MANGLER!")</f>
        <v>-45198</v>
      </c>
      <c r="T11" s="24">
        <f ca="1">IFERROR(SUMIF($A$8:$A$65,$A11,INDIRECT("'"&amp;T$7&amp;"'!"&amp;"$E$13:$E$60")),"ARK MANGLER!")</f>
        <v>0</v>
      </c>
      <c r="U11" s="24">
        <f ca="1">IFERROR(SUMIF($A$8:$A$65,$A11,INDIRECT("'"&amp;U$7&amp;"'!"&amp;"$E$13:$E$60")),"ARK MANGLER!")</f>
        <v>0</v>
      </c>
      <c r="V11" s="24">
        <f ca="1">IFERROR(SUMIF($A$8:$A$65,$A11,INDIRECT("'"&amp;V$7&amp;"'!"&amp;"$E$13:$E$60")),"ARK MANGLER!")</f>
        <v>0</v>
      </c>
      <c r="W11" s="24">
        <f ca="1">IFERROR(SUMIF($A$8:$A$65,$A11,INDIRECT("'"&amp;W$7&amp;"'!"&amp;"$E$13:$E$60")),"ARK MANGLER!")</f>
        <v>0</v>
      </c>
      <c r="X11" s="24">
        <f ca="1">IFERROR(SUMIF($A$8:$A$65,$A11,INDIRECT("'"&amp;X$7&amp;"'!"&amp;"$E$13:$E$60")),"ARK MANGLER!")</f>
        <v>0</v>
      </c>
      <c r="Y11" s="26">
        <f ca="1">IFERROR(SUMIF($A$8:$A$65,$A11,INDIRECT("'"&amp;Y$7&amp;"'!"&amp;"$E$13:$E$60")),"ARK MANGLER!")</f>
        <v>0</v>
      </c>
      <c r="Z11" s="25">
        <f ca="1">IFERROR(SUMIF($A$8:$A$65,$A11,INDIRECT("'"&amp;Z$7&amp;"'!"&amp;"$E$13:$E$60")),"ARK MANGLER!")</f>
        <v>0</v>
      </c>
      <c r="AA11" s="24">
        <f ca="1">IFERROR(SUMIF($A$8:$A$65,$A11,INDIRECT("'"&amp;AA$7&amp;"'!"&amp;"$E$13:$E$60")),"ARK MANGLER!")</f>
        <v>0</v>
      </c>
      <c r="AB11" s="26">
        <f ca="1">IFERROR(SUMIF($A$8:$A$65,$A11,INDIRECT("'"&amp;AB$7&amp;"'!"&amp;"$E$13:$E$60")),"ARK MANGLER!")</f>
        <v>0</v>
      </c>
      <c r="AC11" s="24">
        <f ca="1">IFERROR(SUMIF($A$8:$A$65,$A11,INDIRECT("'"&amp;AC$7&amp;"'!"&amp;"$E$13:$E$60")),"ARK MANGLER!")</f>
        <v>0</v>
      </c>
      <c r="AD11" s="26">
        <f ca="1">IFERROR(SUMIF($A$8:$A$65,$A11,INDIRECT("'"&amp;AD$7&amp;"'!"&amp;"$E$13:$E$60")),"ARK MANGLER!")</f>
        <v>0</v>
      </c>
      <c r="AE11" s="27">
        <f ca="1">IFERROR(SUMIF($A$8:$A$65,$A11,INDIRECT("'"&amp;AE$7&amp;"'!"&amp;"$E$13:$E$60")),"ARK MANGLER!")</f>
        <v>0</v>
      </c>
      <c r="AF11" s="25">
        <f ca="1">IFERROR(SUMIF($A$8:$A$65,$A11,INDIRECT("'"&amp;AF$7&amp;"'!"&amp;"$E$13:$E$60")),"ARK MANGLER!")</f>
        <v>0</v>
      </c>
      <c r="AG11" s="24">
        <f ca="1">IFERROR(SUMIF($A$8:$A$65,$A11,INDIRECT("'"&amp;AG$7&amp;"'!"&amp;"$E$13:$E$60")),"ARK MANGLER!")</f>
        <v>0</v>
      </c>
      <c r="AH11" s="24">
        <f ca="1">IFERROR(SUMIF($A$8:$A$65,$A11,INDIRECT("'"&amp;AH$7&amp;"'!"&amp;"$E$13:$E$60")),"ARK MANGLER!")</f>
        <v>0</v>
      </c>
    </row>
    <row r="12" spans="1:34" ht="15.75" customHeight="1" x14ac:dyDescent="0.2">
      <c r="A12" s="21">
        <f>Kontoplan!B15</f>
        <v>3410</v>
      </c>
      <c r="B12" s="21" t="str">
        <f>Kontoplan!C15</f>
        <v>Tilskudd fra Oslo Kommune</v>
      </c>
      <c r="C12" s="22"/>
      <c r="D12" s="22"/>
      <c r="E12" s="23">
        <f t="shared" ca="1" si="0"/>
        <v>0</v>
      </c>
      <c r="F12" s="24">
        <f ca="1">IFERROR(SUMIF($A$8:$A$65,$A12,INDIRECT("'"&amp;F$7&amp;"'!"&amp;"$E$13:$E$60")),"ARK MANGLER!")</f>
        <v>0</v>
      </c>
      <c r="G12" s="24">
        <f ca="1">IFERROR(SUMIF($A$8:$A$65,$A12,INDIRECT("'"&amp;G$7&amp;"'!"&amp;"$E$13:$E$60")),"ARK MANGLER!")</f>
        <v>0</v>
      </c>
      <c r="H12" s="24">
        <f ca="1">IFERROR(SUMIF($A$8:$A$65,$A12,INDIRECT("'"&amp;H$7&amp;"'!"&amp;"$E$13:$E$60")),"ARK MANGLER!")</f>
        <v>0</v>
      </c>
      <c r="I12" s="24">
        <f ca="1">IFERROR(SUMIF($A$8:$A$65,$A12,INDIRECT("'"&amp;I$7&amp;"'!"&amp;"$E$13:$E$60")),"ARK MANGLER!")</f>
        <v>0</v>
      </c>
      <c r="J12" s="24">
        <f ca="1">IFERROR(SUMIF($A$8:$A$65,$A12,INDIRECT("'"&amp;J$7&amp;"'!"&amp;"$E$13:$E$60")),"ARK MANGLER!")</f>
        <v>0</v>
      </c>
      <c r="K12" s="25">
        <f ca="1">IFERROR(SUMIF($A$8:$A$65,$A12,INDIRECT("'"&amp;K$7&amp;"'!"&amp;"$E$13:$E$60")),"ARK MANGLER!")</f>
        <v>0</v>
      </c>
      <c r="L12" s="24">
        <f ca="1">IFERROR(SUMIF($A$8:$A$65,$A12,INDIRECT("'"&amp;L$7&amp;"'!"&amp;"$E$13:$E$60")),"ARK MANGLER!")</f>
        <v>0</v>
      </c>
      <c r="M12" s="24">
        <f ca="1">IFERROR(SUMIF($A$8:$A$65,$A12,INDIRECT("'"&amp;M$7&amp;"'!"&amp;"$E$13:$E$60")),"ARK MANGLER!")</f>
        <v>0</v>
      </c>
      <c r="N12" s="26">
        <f ca="1">IFERROR(SUMIF($A$8:$A$65,$A12,INDIRECT("'"&amp;N$7&amp;"'!"&amp;"$E$13:$E$60")),"ARK MANGLER!")</f>
        <v>0</v>
      </c>
      <c r="O12" s="25">
        <f ca="1">IFERROR(SUMIF($A$8:$A$65,$A12,INDIRECT("'"&amp;O$7&amp;"'!"&amp;"$E$13:$E$60")),"ARK MANGLER!")</f>
        <v>0</v>
      </c>
      <c r="P12" s="25">
        <f ca="1">IFERROR(SUMIF($A$8:$A$65,$A12,INDIRECT("'"&amp;P$7&amp;"'!"&amp;"$E$13:$E$60")),"ARK MANGLER!")</f>
        <v>0</v>
      </c>
      <c r="Q12" s="24">
        <f ca="1">IFERROR(SUMIF($A$8:$A$65,$A12,INDIRECT("'"&amp;Q$7&amp;"'!"&amp;"$E$13:$E$60")),"ARK MANGLER!")</f>
        <v>0</v>
      </c>
      <c r="R12" s="24">
        <f ca="1">IFERROR(SUMIF($A$8:$A$65,$A12,INDIRECT("'"&amp;R$7&amp;"'!"&amp;"$E$13:$E$60")),"ARK MANGLER!")</f>
        <v>0</v>
      </c>
      <c r="S12" s="24">
        <f ca="1">IFERROR(SUMIF($A$8:$A$65,$A12,INDIRECT("'"&amp;S$7&amp;"'!"&amp;"$E$13:$E$60")),"ARK MANGLER!")</f>
        <v>0</v>
      </c>
      <c r="T12" s="24">
        <f ca="1">IFERROR(SUMIF($A$8:$A$65,$A12,INDIRECT("'"&amp;T$7&amp;"'!"&amp;"$E$13:$E$60")),"ARK MANGLER!")</f>
        <v>0</v>
      </c>
      <c r="U12" s="24">
        <f ca="1">IFERROR(SUMIF($A$8:$A$65,$A12,INDIRECT("'"&amp;U$7&amp;"'!"&amp;"$E$13:$E$60")),"ARK MANGLER!")</f>
        <v>0</v>
      </c>
      <c r="V12" s="24">
        <f ca="1">IFERROR(SUMIF($A$8:$A$65,$A12,INDIRECT("'"&amp;V$7&amp;"'!"&amp;"$E$13:$E$60")),"ARK MANGLER!")</f>
        <v>0</v>
      </c>
      <c r="W12" s="24">
        <f ca="1">IFERROR(SUMIF($A$8:$A$65,$A12,INDIRECT("'"&amp;W$7&amp;"'!"&amp;"$E$13:$E$60")),"ARK MANGLER!")</f>
        <v>0</v>
      </c>
      <c r="X12" s="24">
        <f ca="1">IFERROR(SUMIF($A$8:$A$65,$A12,INDIRECT("'"&amp;X$7&amp;"'!"&amp;"$E$13:$E$60")),"ARK MANGLER!")</f>
        <v>0</v>
      </c>
      <c r="Y12" s="26">
        <f ca="1">IFERROR(SUMIF($A$8:$A$65,$A12,INDIRECT("'"&amp;Y$7&amp;"'!"&amp;"$E$13:$E$60")),"ARK MANGLER!")</f>
        <v>0</v>
      </c>
      <c r="Z12" s="25">
        <f ca="1">IFERROR(SUMIF($A$8:$A$65,$A12,INDIRECT("'"&amp;Z$7&amp;"'!"&amp;"$E$13:$E$60")),"ARK MANGLER!")</f>
        <v>0</v>
      </c>
      <c r="AA12" s="24">
        <f ca="1">IFERROR(SUMIF($A$8:$A$65,$A12,INDIRECT("'"&amp;AA$7&amp;"'!"&amp;"$E$13:$E$60")),"ARK MANGLER!")</f>
        <v>0</v>
      </c>
      <c r="AB12" s="26">
        <f ca="1">IFERROR(SUMIF($A$8:$A$65,$A12,INDIRECT("'"&amp;AB$7&amp;"'!"&amp;"$E$13:$E$60")),"ARK MANGLER!")</f>
        <v>0</v>
      </c>
      <c r="AC12" s="24">
        <f ca="1">IFERROR(SUMIF($A$8:$A$65,$A12,INDIRECT("'"&amp;AC$7&amp;"'!"&amp;"$E$13:$E$60")),"ARK MANGLER!")</f>
        <v>0</v>
      </c>
      <c r="AD12" s="26">
        <f ca="1">IFERROR(SUMIF($A$8:$A$65,$A12,INDIRECT("'"&amp;AD$7&amp;"'!"&amp;"$E$13:$E$60")),"ARK MANGLER!")</f>
        <v>0</v>
      </c>
      <c r="AE12" s="27">
        <f ca="1">IFERROR(SUMIF($A$8:$A$65,$A12,INDIRECT("'"&amp;AE$7&amp;"'!"&amp;"$E$13:$E$60")),"ARK MANGLER!")</f>
        <v>0</v>
      </c>
      <c r="AF12" s="25">
        <f ca="1">IFERROR(SUMIF($A$8:$A$65,$A12,INDIRECT("'"&amp;AF$7&amp;"'!"&amp;"$E$13:$E$60")),"ARK MANGLER!")</f>
        <v>0</v>
      </c>
      <c r="AG12" s="24">
        <f ca="1">IFERROR(SUMIF($A$8:$A$65,$A12,INDIRECT("'"&amp;AG$7&amp;"'!"&amp;"$E$13:$E$60")),"ARK MANGLER!")</f>
        <v>0</v>
      </c>
      <c r="AH12" s="24">
        <f ca="1">IFERROR(SUMIF($A$8:$A$65,$A12,INDIRECT("'"&amp;AH$7&amp;"'!"&amp;"$E$13:$E$60")),"ARK MANGLER!")</f>
        <v>0</v>
      </c>
    </row>
    <row r="13" spans="1:34" ht="15.75" customHeight="1" x14ac:dyDescent="0.2">
      <c r="A13" s="21">
        <f>Kontoplan!B16</f>
        <v>3420</v>
      </c>
      <c r="B13" s="21" t="str">
        <f>Kontoplan!C16</f>
        <v>Momskompensasjon</v>
      </c>
      <c r="C13" s="22"/>
      <c r="D13" s="22"/>
      <c r="E13" s="23">
        <f t="shared" ca="1" si="0"/>
        <v>-100000</v>
      </c>
      <c r="F13" s="24">
        <f ca="1">IFERROR(SUMIF($A$8:$A$65,$A13,INDIRECT("'"&amp;F$7&amp;"'!"&amp;"$E$13:$E$60")),"ARK MANGLER!")</f>
        <v>-100000</v>
      </c>
      <c r="G13" s="24">
        <f ca="1">IFERROR(SUMIF($A$8:$A$65,$A13,INDIRECT("'"&amp;G$7&amp;"'!"&amp;"$E$13:$E$60")),"ARK MANGLER!")</f>
        <v>0</v>
      </c>
      <c r="H13" s="24">
        <f ca="1">IFERROR(SUMIF($A$8:$A$65,$A13,INDIRECT("'"&amp;H$7&amp;"'!"&amp;"$E$13:$E$60")),"ARK MANGLER!")</f>
        <v>0</v>
      </c>
      <c r="I13" s="24">
        <f ca="1">IFERROR(SUMIF($A$8:$A$65,$A13,INDIRECT("'"&amp;I$7&amp;"'!"&amp;"$E$13:$E$60")),"ARK MANGLER!")</f>
        <v>0</v>
      </c>
      <c r="J13" s="24">
        <f ca="1">IFERROR(SUMIF($A$8:$A$65,$A13,INDIRECT("'"&amp;J$7&amp;"'!"&amp;"$E$13:$E$60")),"ARK MANGLER!")</f>
        <v>0</v>
      </c>
      <c r="K13" s="25">
        <f ca="1">IFERROR(SUMIF($A$8:$A$65,$A13,INDIRECT("'"&amp;K$7&amp;"'!"&amp;"$E$13:$E$60")),"ARK MANGLER!")</f>
        <v>0</v>
      </c>
      <c r="L13" s="24">
        <f ca="1">IFERROR(SUMIF($A$8:$A$65,$A13,INDIRECT("'"&amp;L$7&amp;"'!"&amp;"$E$13:$E$60")),"ARK MANGLER!")</f>
        <v>0</v>
      </c>
      <c r="M13" s="24">
        <f ca="1">IFERROR(SUMIF($A$8:$A$65,$A13,INDIRECT("'"&amp;M$7&amp;"'!"&amp;"$E$13:$E$60")),"ARK MANGLER!")</f>
        <v>0</v>
      </c>
      <c r="N13" s="26">
        <f ca="1">IFERROR(SUMIF($A$8:$A$65,$A13,INDIRECT("'"&amp;N$7&amp;"'!"&amp;"$E$13:$E$60")),"ARK MANGLER!")</f>
        <v>0</v>
      </c>
      <c r="O13" s="25">
        <f ca="1">IFERROR(SUMIF($A$8:$A$65,$A13,INDIRECT("'"&amp;O$7&amp;"'!"&amp;"$E$13:$E$60")),"ARK MANGLER!")</f>
        <v>0</v>
      </c>
      <c r="P13" s="25">
        <f ca="1">IFERROR(SUMIF($A$8:$A$65,$A13,INDIRECT("'"&amp;P$7&amp;"'!"&amp;"$E$13:$E$60")),"ARK MANGLER!")</f>
        <v>0</v>
      </c>
      <c r="Q13" s="24">
        <f ca="1">IFERROR(SUMIF($A$8:$A$65,$A13,INDIRECT("'"&amp;Q$7&amp;"'!"&amp;"$E$13:$E$60")),"ARK MANGLER!")</f>
        <v>0</v>
      </c>
      <c r="R13" s="24">
        <f ca="1">IFERROR(SUMIF($A$8:$A$65,$A13,INDIRECT("'"&amp;R$7&amp;"'!"&amp;"$E$13:$E$60")),"ARK MANGLER!")</f>
        <v>0</v>
      </c>
      <c r="S13" s="24">
        <f ca="1">IFERROR(SUMIF($A$8:$A$65,$A13,INDIRECT("'"&amp;S$7&amp;"'!"&amp;"$E$13:$E$60")),"ARK MANGLER!")</f>
        <v>0</v>
      </c>
      <c r="T13" s="24">
        <f ca="1">IFERROR(SUMIF($A$8:$A$65,$A13,INDIRECT("'"&amp;T$7&amp;"'!"&amp;"$E$13:$E$60")),"ARK MANGLER!")</f>
        <v>0</v>
      </c>
      <c r="U13" s="24">
        <f ca="1">IFERROR(SUMIF($A$8:$A$65,$A13,INDIRECT("'"&amp;U$7&amp;"'!"&amp;"$E$13:$E$60")),"ARK MANGLER!")</f>
        <v>0</v>
      </c>
      <c r="V13" s="24">
        <f ca="1">IFERROR(SUMIF($A$8:$A$65,$A13,INDIRECT("'"&amp;V$7&amp;"'!"&amp;"$E$13:$E$60")),"ARK MANGLER!")</f>
        <v>0</v>
      </c>
      <c r="W13" s="24">
        <f ca="1">IFERROR(SUMIF($A$8:$A$65,$A13,INDIRECT("'"&amp;W$7&amp;"'!"&amp;"$E$13:$E$60")),"ARK MANGLER!")</f>
        <v>0</v>
      </c>
      <c r="X13" s="24">
        <f ca="1">IFERROR(SUMIF($A$8:$A$65,$A13,INDIRECT("'"&amp;X$7&amp;"'!"&amp;"$E$13:$E$60")),"ARK MANGLER!")</f>
        <v>0</v>
      </c>
      <c r="Y13" s="26">
        <f ca="1">IFERROR(SUMIF($A$8:$A$65,$A13,INDIRECT("'"&amp;Y$7&amp;"'!"&amp;"$E$13:$E$60")),"ARK MANGLER!")</f>
        <v>0</v>
      </c>
      <c r="Z13" s="25">
        <f ca="1">IFERROR(SUMIF($A$8:$A$65,$A13,INDIRECT("'"&amp;Z$7&amp;"'!"&amp;"$E$13:$E$60")),"ARK MANGLER!")</f>
        <v>0</v>
      </c>
      <c r="AA13" s="24">
        <f ca="1">IFERROR(SUMIF($A$8:$A$65,$A13,INDIRECT("'"&amp;AA$7&amp;"'!"&amp;"$E$13:$E$60")),"ARK MANGLER!")</f>
        <v>0</v>
      </c>
      <c r="AB13" s="26">
        <f ca="1">IFERROR(SUMIF($A$8:$A$65,$A13,INDIRECT("'"&amp;AB$7&amp;"'!"&amp;"$E$13:$E$60")),"ARK MANGLER!")</f>
        <v>0</v>
      </c>
      <c r="AC13" s="24">
        <f ca="1">IFERROR(SUMIF($A$8:$A$65,$A13,INDIRECT("'"&amp;AC$7&amp;"'!"&amp;"$E$13:$E$60")),"ARK MANGLER!")</f>
        <v>0</v>
      </c>
      <c r="AD13" s="26">
        <f ca="1">IFERROR(SUMIF($A$8:$A$65,$A13,INDIRECT("'"&amp;AD$7&amp;"'!"&amp;"$E$13:$E$60")),"ARK MANGLER!")</f>
        <v>0</v>
      </c>
      <c r="AE13" s="27">
        <f ca="1">IFERROR(SUMIF($A$8:$A$65,$A13,INDIRECT("'"&amp;AE$7&amp;"'!"&amp;"$E$13:$E$60")),"ARK MANGLER!")</f>
        <v>0</v>
      </c>
      <c r="AF13" s="25">
        <f ca="1">IFERROR(SUMIF($A$8:$A$65,$A13,INDIRECT("'"&amp;AF$7&amp;"'!"&amp;"$E$13:$E$60")),"ARK MANGLER!")</f>
        <v>0</v>
      </c>
      <c r="AG13" s="24">
        <f ca="1">IFERROR(SUMIF($A$8:$A$65,$A13,INDIRECT("'"&amp;AG$7&amp;"'!"&amp;"$E$13:$E$60")),"ARK MANGLER!")</f>
        <v>0</v>
      </c>
      <c r="AH13" s="24">
        <f ca="1">IFERROR(SUMIF($A$8:$A$65,$A13,INDIRECT("'"&amp;AH$7&amp;"'!"&amp;"$E$13:$E$60")),"ARK MANGLER!")</f>
        <v>0</v>
      </c>
    </row>
    <row r="14" spans="1:34" ht="15.75" customHeight="1" x14ac:dyDescent="0.2">
      <c r="A14" s="21">
        <f>Kontoplan!B17</f>
        <v>3430</v>
      </c>
      <c r="B14" s="21" t="str">
        <f>Kontoplan!C17</f>
        <v>Grasrotandelen Norsk Tipping</v>
      </c>
      <c r="C14" s="22"/>
      <c r="D14" s="22"/>
      <c r="E14" s="23">
        <f t="shared" ca="1" si="0"/>
        <v>-21000</v>
      </c>
      <c r="F14" s="24">
        <f ca="1">IFERROR(SUMIF($A$8:$A$65,$A14,INDIRECT("'"&amp;F$7&amp;"'!"&amp;"$E$13:$E$60")),"ARK MANGLER!")</f>
        <v>0</v>
      </c>
      <c r="G14" s="24">
        <f ca="1">IFERROR(SUMIF($A$8:$A$65,$A14,INDIRECT("'"&amp;G$7&amp;"'!"&amp;"$E$13:$E$60")),"ARK MANGLER!")</f>
        <v>0</v>
      </c>
      <c r="H14" s="24">
        <f ca="1">IFERROR(SUMIF($A$8:$A$65,$A14,INDIRECT("'"&amp;H$7&amp;"'!"&amp;"$E$13:$E$60")),"ARK MANGLER!")</f>
        <v>0</v>
      </c>
      <c r="I14" s="24">
        <f ca="1">IFERROR(SUMIF($A$8:$A$65,$A14,INDIRECT("'"&amp;I$7&amp;"'!"&amp;"$E$13:$E$60")),"ARK MANGLER!")</f>
        <v>0</v>
      </c>
      <c r="J14" s="24">
        <f ca="1">IFERROR(SUMIF($A$8:$A$65,$A14,INDIRECT("'"&amp;J$7&amp;"'!"&amp;"$E$13:$E$60")),"ARK MANGLER!")</f>
        <v>0</v>
      </c>
      <c r="K14" s="25">
        <f ca="1">IFERROR(SUMIF($A$8:$A$65,$A14,INDIRECT("'"&amp;K$7&amp;"'!"&amp;"$E$13:$E$60")),"ARK MANGLER!")</f>
        <v>0</v>
      </c>
      <c r="L14" s="24">
        <f ca="1">IFERROR(SUMIF($A$8:$A$65,$A14,INDIRECT("'"&amp;L$7&amp;"'!"&amp;"$E$13:$E$60")),"ARK MANGLER!")</f>
        <v>-21000</v>
      </c>
      <c r="M14" s="24">
        <f ca="1">IFERROR(SUMIF($A$8:$A$65,$A14,INDIRECT("'"&amp;M$7&amp;"'!"&amp;"$E$13:$E$60")),"ARK MANGLER!")</f>
        <v>0</v>
      </c>
      <c r="N14" s="26">
        <f ca="1">IFERROR(SUMIF($A$8:$A$65,$A14,INDIRECT("'"&amp;N$7&amp;"'!"&amp;"$E$13:$E$60")),"ARK MANGLER!")</f>
        <v>0</v>
      </c>
      <c r="O14" s="25">
        <f ca="1">IFERROR(SUMIF($A$8:$A$65,$A14,INDIRECT("'"&amp;O$7&amp;"'!"&amp;"$E$13:$E$60")),"ARK MANGLER!")</f>
        <v>0</v>
      </c>
      <c r="P14" s="25">
        <f ca="1">IFERROR(SUMIF($A$8:$A$65,$A14,INDIRECT("'"&amp;P$7&amp;"'!"&amp;"$E$13:$E$60")),"ARK MANGLER!")</f>
        <v>0</v>
      </c>
      <c r="Q14" s="24">
        <f ca="1">IFERROR(SUMIF($A$8:$A$65,$A14,INDIRECT("'"&amp;Q$7&amp;"'!"&amp;"$E$13:$E$60")),"ARK MANGLER!")</f>
        <v>0</v>
      </c>
      <c r="R14" s="24">
        <f ca="1">IFERROR(SUMIF($A$8:$A$65,$A14,INDIRECT("'"&amp;R$7&amp;"'!"&amp;"$E$13:$E$60")),"ARK MANGLER!")</f>
        <v>0</v>
      </c>
      <c r="S14" s="24">
        <f ca="1">IFERROR(SUMIF($A$8:$A$65,$A14,INDIRECT("'"&amp;S$7&amp;"'!"&amp;"$E$13:$E$60")),"ARK MANGLER!")</f>
        <v>0</v>
      </c>
      <c r="T14" s="24">
        <f ca="1">IFERROR(SUMIF($A$8:$A$65,$A14,INDIRECT("'"&amp;T$7&amp;"'!"&amp;"$E$13:$E$60")),"ARK MANGLER!")</f>
        <v>0</v>
      </c>
      <c r="U14" s="24">
        <f ca="1">IFERROR(SUMIF($A$8:$A$65,$A14,INDIRECT("'"&amp;U$7&amp;"'!"&amp;"$E$13:$E$60")),"ARK MANGLER!")</f>
        <v>0</v>
      </c>
      <c r="V14" s="24">
        <f ca="1">IFERROR(SUMIF($A$8:$A$65,$A14,INDIRECT("'"&amp;V$7&amp;"'!"&amp;"$E$13:$E$60")),"ARK MANGLER!")</f>
        <v>0</v>
      </c>
      <c r="W14" s="24">
        <f ca="1">IFERROR(SUMIF($A$8:$A$65,$A14,INDIRECT("'"&amp;W$7&amp;"'!"&amp;"$E$13:$E$60")),"ARK MANGLER!")</f>
        <v>0</v>
      </c>
      <c r="X14" s="24">
        <f ca="1">IFERROR(SUMIF($A$8:$A$65,$A14,INDIRECT("'"&amp;X$7&amp;"'!"&amp;"$E$13:$E$60")),"ARK MANGLER!")</f>
        <v>0</v>
      </c>
      <c r="Y14" s="26">
        <f ca="1">IFERROR(SUMIF($A$8:$A$65,$A14,INDIRECT("'"&amp;Y$7&amp;"'!"&amp;"$E$13:$E$60")),"ARK MANGLER!")</f>
        <v>0</v>
      </c>
      <c r="Z14" s="25">
        <f ca="1">IFERROR(SUMIF($A$8:$A$65,$A14,INDIRECT("'"&amp;Z$7&amp;"'!"&amp;"$E$13:$E$60")),"ARK MANGLER!")</f>
        <v>0</v>
      </c>
      <c r="AA14" s="24">
        <f ca="1">IFERROR(SUMIF($A$8:$A$65,$A14,INDIRECT("'"&amp;AA$7&amp;"'!"&amp;"$E$13:$E$60")),"ARK MANGLER!")</f>
        <v>0</v>
      </c>
      <c r="AB14" s="26">
        <f ca="1">IFERROR(SUMIF($A$8:$A$65,$A14,INDIRECT("'"&amp;AB$7&amp;"'!"&amp;"$E$13:$E$60")),"ARK MANGLER!")</f>
        <v>0</v>
      </c>
      <c r="AC14" s="24">
        <f ca="1">IFERROR(SUMIF($A$8:$A$65,$A14,INDIRECT("'"&amp;AC$7&amp;"'!"&amp;"$E$13:$E$60")),"ARK MANGLER!")</f>
        <v>0</v>
      </c>
      <c r="AD14" s="26">
        <f ca="1">IFERROR(SUMIF($A$8:$A$65,$A14,INDIRECT("'"&amp;AD$7&amp;"'!"&amp;"$E$13:$E$60")),"ARK MANGLER!")</f>
        <v>0</v>
      </c>
      <c r="AE14" s="27">
        <f ca="1">IFERROR(SUMIF($A$8:$A$65,$A14,INDIRECT("'"&amp;AE$7&amp;"'!"&amp;"$E$13:$E$60")),"ARK MANGLER!")</f>
        <v>0</v>
      </c>
      <c r="AF14" s="25">
        <f ca="1">IFERROR(SUMIF($A$8:$A$65,$A14,INDIRECT("'"&amp;AF$7&amp;"'!"&amp;"$E$13:$E$60")),"ARK MANGLER!")</f>
        <v>0</v>
      </c>
      <c r="AG14" s="24">
        <f ca="1">IFERROR(SUMIF($A$8:$A$65,$A14,INDIRECT("'"&amp;AG$7&amp;"'!"&amp;"$E$13:$E$60")),"ARK MANGLER!")</f>
        <v>0</v>
      </c>
      <c r="AH14" s="24">
        <f ca="1">IFERROR(SUMIF($A$8:$A$65,$A14,INDIRECT("'"&amp;AH$7&amp;"'!"&amp;"$E$13:$E$60")),"ARK MANGLER!")</f>
        <v>0</v>
      </c>
    </row>
    <row r="15" spans="1:34" ht="15.75" customHeight="1" x14ac:dyDescent="0.2">
      <c r="A15" s="21">
        <f>Kontoplan!B18</f>
        <v>3900</v>
      </c>
      <c r="B15" s="21" t="str">
        <f>Kontoplan!C18</f>
        <v>Annen driftsrelatert inntekt</v>
      </c>
      <c r="C15" s="22"/>
      <c r="D15" s="22"/>
      <c r="E15" s="23">
        <f t="shared" ca="1" si="0"/>
        <v>-38850</v>
      </c>
      <c r="F15" s="24">
        <f ca="1">IFERROR(SUMIF($A$8:$A$65,$A15,INDIRECT("'"&amp;F$7&amp;"'!"&amp;"$E$13:$E$60")),"ARK MANGLER!")</f>
        <v>0</v>
      </c>
      <c r="G15" s="24">
        <f ca="1">IFERROR(SUMIF($A$8:$A$65,$A15,INDIRECT("'"&amp;G$7&amp;"'!"&amp;"$E$13:$E$60")),"ARK MANGLER!")</f>
        <v>0</v>
      </c>
      <c r="H15" s="24">
        <f ca="1">IFERROR(SUMIF($A$8:$A$65,$A15,INDIRECT("'"&amp;H$7&amp;"'!"&amp;"$E$13:$E$60")),"ARK MANGLER!")</f>
        <v>0</v>
      </c>
      <c r="I15" s="24">
        <f ca="1">IFERROR(SUMIF($A$8:$A$65,$A15,INDIRECT("'"&amp;I$7&amp;"'!"&amp;"$E$13:$E$60")),"ARK MANGLER!")</f>
        <v>0</v>
      </c>
      <c r="J15" s="24">
        <f ca="1">IFERROR(SUMIF($A$8:$A$65,$A15,INDIRECT("'"&amp;J$7&amp;"'!"&amp;"$E$13:$E$60")),"ARK MANGLER!")</f>
        <v>0</v>
      </c>
      <c r="K15" s="25">
        <f ca="1">IFERROR(SUMIF($A$8:$A$65,$A15,INDIRECT("'"&amp;K$7&amp;"'!"&amp;"$E$13:$E$60")),"ARK MANGLER!")</f>
        <v>0</v>
      </c>
      <c r="L15" s="24">
        <f ca="1">IFERROR(SUMIF($A$8:$A$65,$A15,INDIRECT("'"&amp;L$7&amp;"'!"&amp;"$E$13:$E$60")),"ARK MANGLER!")</f>
        <v>0</v>
      </c>
      <c r="M15" s="24">
        <f ca="1">IFERROR(SUMIF($A$8:$A$65,$A15,INDIRECT("'"&amp;M$7&amp;"'!"&amp;"$E$13:$E$60")),"ARK MANGLER!")</f>
        <v>0</v>
      </c>
      <c r="N15" s="26">
        <f ca="1">IFERROR(SUMIF($A$8:$A$65,$A15,INDIRECT("'"&amp;N$7&amp;"'!"&amp;"$E$13:$E$60")),"ARK MANGLER!")</f>
        <v>0</v>
      </c>
      <c r="O15" s="25">
        <f ca="1">IFERROR(SUMIF($A$8:$A$65,$A15,INDIRECT("'"&amp;O$7&amp;"'!"&amp;"$E$13:$E$60")),"ARK MANGLER!")</f>
        <v>0</v>
      </c>
      <c r="P15" s="25">
        <f ca="1">IFERROR(SUMIF($A$8:$A$65,$A15,INDIRECT("'"&amp;P$7&amp;"'!"&amp;"$E$13:$E$60")),"ARK MANGLER!")</f>
        <v>0</v>
      </c>
      <c r="Q15" s="24">
        <f ca="1">IFERROR(SUMIF($A$8:$A$65,$A15,INDIRECT("'"&amp;Q$7&amp;"'!"&amp;"$E$13:$E$60")),"ARK MANGLER!")</f>
        <v>-38850</v>
      </c>
      <c r="R15" s="24">
        <f ca="1">IFERROR(SUMIF($A$8:$A$65,$A15,INDIRECT("'"&amp;R$7&amp;"'!"&amp;"$E$13:$E$60")),"ARK MANGLER!")</f>
        <v>0</v>
      </c>
      <c r="S15" s="24">
        <f ca="1">IFERROR(SUMIF($A$8:$A$65,$A15,INDIRECT("'"&amp;S$7&amp;"'!"&amp;"$E$13:$E$60")),"ARK MANGLER!")</f>
        <v>0</v>
      </c>
      <c r="T15" s="24">
        <f ca="1">IFERROR(SUMIF($A$8:$A$65,$A15,INDIRECT("'"&amp;T$7&amp;"'!"&amp;"$E$13:$E$60")),"ARK MANGLER!")</f>
        <v>0</v>
      </c>
      <c r="U15" s="24">
        <f ca="1">IFERROR(SUMIF($A$8:$A$65,$A15,INDIRECT("'"&amp;U$7&amp;"'!"&amp;"$E$13:$E$60")),"ARK MANGLER!")</f>
        <v>0</v>
      </c>
      <c r="V15" s="24">
        <f ca="1">IFERROR(SUMIF($A$8:$A$65,$A15,INDIRECT("'"&amp;V$7&amp;"'!"&amp;"$E$13:$E$60")),"ARK MANGLER!")</f>
        <v>0</v>
      </c>
      <c r="W15" s="24">
        <f ca="1">IFERROR(SUMIF($A$8:$A$65,$A15,INDIRECT("'"&amp;W$7&amp;"'!"&amp;"$E$13:$E$60")),"ARK MANGLER!")</f>
        <v>0</v>
      </c>
      <c r="X15" s="24">
        <f ca="1">IFERROR(SUMIF($A$8:$A$65,$A15,INDIRECT("'"&amp;X$7&amp;"'!"&amp;"$E$13:$E$60")),"ARK MANGLER!")</f>
        <v>0</v>
      </c>
      <c r="Y15" s="26">
        <f ca="1">IFERROR(SUMIF($A$8:$A$65,$A15,INDIRECT("'"&amp;Y$7&amp;"'!"&amp;"$E$13:$E$60")),"ARK MANGLER!")</f>
        <v>0</v>
      </c>
      <c r="Z15" s="25">
        <f ca="1">IFERROR(SUMIF($A$8:$A$65,$A15,INDIRECT("'"&amp;Z$7&amp;"'!"&amp;"$E$13:$E$60")),"ARK MANGLER!")</f>
        <v>0</v>
      </c>
      <c r="AA15" s="24">
        <f ca="1">IFERROR(SUMIF($A$8:$A$65,$A15,INDIRECT("'"&amp;AA$7&amp;"'!"&amp;"$E$13:$E$60")),"ARK MANGLER!")</f>
        <v>0</v>
      </c>
      <c r="AB15" s="26">
        <f ca="1">IFERROR(SUMIF($A$8:$A$65,$A15,INDIRECT("'"&amp;AB$7&amp;"'!"&amp;"$E$13:$E$60")),"ARK MANGLER!")</f>
        <v>0</v>
      </c>
      <c r="AC15" s="24">
        <f ca="1">IFERROR(SUMIF($A$8:$A$65,$A15,INDIRECT("'"&amp;AC$7&amp;"'!"&amp;"$E$13:$E$60")),"ARK MANGLER!")</f>
        <v>0</v>
      </c>
      <c r="AD15" s="26">
        <f ca="1">IFERROR(SUMIF($A$8:$A$65,$A15,INDIRECT("'"&amp;AD$7&amp;"'!"&amp;"$E$13:$E$60")),"ARK MANGLER!")</f>
        <v>0</v>
      </c>
      <c r="AE15" s="27">
        <f ca="1">IFERROR(SUMIF($A$8:$A$65,$A15,INDIRECT("'"&amp;AE$7&amp;"'!"&amp;"$E$13:$E$60")),"ARK MANGLER!")</f>
        <v>0</v>
      </c>
      <c r="AF15" s="25">
        <f ca="1">IFERROR(SUMIF($A$8:$A$65,$A15,INDIRECT("'"&amp;AF$7&amp;"'!"&amp;"$E$13:$E$60")),"ARK MANGLER!")</f>
        <v>0</v>
      </c>
      <c r="AG15" s="24">
        <f ca="1">IFERROR(SUMIF($A$8:$A$65,$A15,INDIRECT("'"&amp;AG$7&amp;"'!"&amp;"$E$13:$E$60")),"ARK MANGLER!")</f>
        <v>0</v>
      </c>
      <c r="AH15" s="24">
        <f ca="1">IFERROR(SUMIF($A$8:$A$65,$A15,INDIRECT("'"&amp;AH$7&amp;"'!"&amp;"$E$13:$E$60")),"ARK MANGLER!")</f>
        <v>0</v>
      </c>
    </row>
    <row r="16" spans="1:34" ht="15.75" customHeight="1" x14ac:dyDescent="0.2">
      <c r="A16" s="21">
        <f>Kontoplan!B19</f>
        <v>3901</v>
      </c>
      <c r="B16" s="21" t="str">
        <f>Kontoplan!C19</f>
        <v>Internstøtte BI Athletics</v>
      </c>
      <c r="C16" s="22"/>
      <c r="D16" s="22"/>
      <c r="E16" s="23">
        <f t="shared" ca="1" si="0"/>
        <v>-516680</v>
      </c>
      <c r="F16" s="24">
        <f ca="1">IFERROR(SUMIF($A$8:$A$65,$A16,INDIRECT("'"&amp;F$7&amp;"'!"&amp;"$E$13:$E$60")),"ARK MANGLER!")</f>
        <v>0</v>
      </c>
      <c r="G16" s="24">
        <f ca="1">IFERROR(SUMIF($A$8:$A$65,$A16,INDIRECT("'"&amp;G$7&amp;"'!"&amp;"$E$13:$E$60")),"ARK MANGLER!")</f>
        <v>0</v>
      </c>
      <c r="H16" s="24">
        <f ca="1">IFERROR(SUMIF($A$8:$A$65,$A16,INDIRECT("'"&amp;H$7&amp;"'!"&amp;"$E$13:$E$60")),"ARK MANGLER!")</f>
        <v>0</v>
      </c>
      <c r="I16" s="24">
        <f ca="1">IFERROR(SUMIF($A$8:$A$65,$A16,INDIRECT("'"&amp;I$7&amp;"'!"&amp;"$E$13:$E$60")),"ARK MANGLER!")</f>
        <v>-8650</v>
      </c>
      <c r="J16" s="24">
        <f ca="1">IFERROR(SUMIF($A$8:$A$65,$A16,INDIRECT("'"&amp;J$7&amp;"'!"&amp;"$E$13:$E$60")),"ARK MANGLER!")</f>
        <v>0</v>
      </c>
      <c r="K16" s="25">
        <f ca="1">IFERROR(SUMIF($A$8:$A$65,$A16,INDIRECT("'"&amp;K$7&amp;"'!"&amp;"$E$13:$E$60")),"ARK MANGLER!")</f>
        <v>-22575</v>
      </c>
      <c r="L16" s="24">
        <f ca="1">IFERROR(SUMIF($A$8:$A$65,$A16,INDIRECT("'"&amp;L$7&amp;"'!"&amp;"$E$13:$E$60")),"ARK MANGLER!")</f>
        <v>-23500</v>
      </c>
      <c r="M16" s="24">
        <f ca="1">IFERROR(SUMIF($A$8:$A$65,$A16,INDIRECT("'"&amp;M$7&amp;"'!"&amp;"$E$13:$E$60")),"ARK MANGLER!")</f>
        <v>-51225</v>
      </c>
      <c r="N16" s="26">
        <f ca="1">IFERROR(SUMIF($A$8:$A$65,$A16,INDIRECT("'"&amp;N$7&amp;"'!"&amp;"$E$13:$E$60")),"ARK MANGLER!")</f>
        <v>0</v>
      </c>
      <c r="O16" s="25">
        <f ca="1">IFERROR(SUMIF($A$8:$A$65,$A16,INDIRECT("'"&amp;O$7&amp;"'!"&amp;"$E$13:$E$60")),"ARK MANGLER!")</f>
        <v>0</v>
      </c>
      <c r="P16" s="25">
        <f ca="1">IFERROR(SUMIF($A$8:$A$65,$A16,INDIRECT("'"&amp;P$7&amp;"'!"&amp;"$E$13:$E$60")),"ARK MANGLER!")</f>
        <v>0</v>
      </c>
      <c r="Q16" s="24">
        <f ca="1">IFERROR(SUMIF($A$8:$A$65,$A16,INDIRECT("'"&amp;Q$7&amp;"'!"&amp;"$E$13:$E$60")),"ARK MANGLER!")</f>
        <v>0</v>
      </c>
      <c r="R16" s="24">
        <f ca="1">IFERROR(SUMIF($A$8:$A$65,$A16,INDIRECT("'"&amp;R$7&amp;"'!"&amp;"$E$13:$E$60")),"ARK MANGLER!")</f>
        <v>-29075</v>
      </c>
      <c r="S16" s="24">
        <f ca="1">IFERROR(SUMIF($A$8:$A$65,$A16,INDIRECT("'"&amp;S$7&amp;"'!"&amp;"$E$13:$E$60")),"ARK MANGLER!")</f>
        <v>-58616</v>
      </c>
      <c r="T16" s="24">
        <f ca="1">IFERROR(SUMIF($A$8:$A$65,$A16,INDIRECT("'"&amp;T$7&amp;"'!"&amp;"$E$13:$E$60")),"ARK MANGLER!")</f>
        <v>-24750</v>
      </c>
      <c r="U16" s="24">
        <f ca="1">IFERROR(SUMIF($A$8:$A$65,$A16,INDIRECT("'"&amp;U$7&amp;"'!"&amp;"$E$13:$E$60")),"ARK MANGLER!")</f>
        <v>-27100</v>
      </c>
      <c r="V16" s="24">
        <f ca="1">IFERROR(SUMIF($A$8:$A$65,$A16,INDIRECT("'"&amp;V$7&amp;"'!"&amp;"$E$13:$E$60")),"ARK MANGLER!")</f>
        <v>0</v>
      </c>
      <c r="W16" s="24">
        <f ca="1">IFERROR(SUMIF($A$8:$A$65,$A16,INDIRECT("'"&amp;W$7&amp;"'!"&amp;"$E$13:$E$60")),"ARK MANGLER!")</f>
        <v>-50000</v>
      </c>
      <c r="X16" s="24">
        <f ca="1">IFERROR(SUMIF($A$8:$A$65,$A16,INDIRECT("'"&amp;X$7&amp;"'!"&amp;"$E$13:$E$60")),"ARK MANGLER!")</f>
        <v>-15672</v>
      </c>
      <c r="Y16" s="26">
        <f ca="1">IFERROR(SUMIF($A$8:$A$65,$A16,INDIRECT("'"&amp;Y$7&amp;"'!"&amp;"$E$13:$E$60")),"ARK MANGLER!")</f>
        <v>0</v>
      </c>
      <c r="Z16" s="25">
        <f ca="1">IFERROR(SUMIF($A$8:$A$65,$A16,INDIRECT("'"&amp;Z$7&amp;"'!"&amp;"$E$13:$E$60")),"ARK MANGLER!")</f>
        <v>-35897</v>
      </c>
      <c r="AA16" s="24">
        <f ca="1">IFERROR(SUMIF($A$8:$A$65,$A16,INDIRECT("'"&amp;AA$7&amp;"'!"&amp;"$E$13:$E$60")),"ARK MANGLER!")</f>
        <v>-7500</v>
      </c>
      <c r="AB16" s="26">
        <f ca="1">IFERROR(SUMIF($A$8:$A$65,$A16,INDIRECT("'"&amp;AB$7&amp;"'!"&amp;"$E$13:$E$60")),"ARK MANGLER!")</f>
        <v>0</v>
      </c>
      <c r="AC16" s="24">
        <f ca="1">IFERROR(SUMIF($A$8:$A$65,$A16,INDIRECT("'"&amp;AC$7&amp;"'!"&amp;"$E$13:$E$60")),"ARK MANGLER!")</f>
        <v>-43800</v>
      </c>
      <c r="AD16" s="26">
        <f ca="1">IFERROR(SUMIF($A$8:$A$65,$A16,INDIRECT("'"&amp;AD$7&amp;"'!"&amp;"$E$13:$E$60")),"ARK MANGLER!")</f>
        <v>0</v>
      </c>
      <c r="AE16" s="27">
        <f ca="1">IFERROR(SUMIF($A$8:$A$65,$A16,INDIRECT("'"&amp;AE$7&amp;"'!"&amp;"$E$13:$E$60")),"ARK MANGLER!")</f>
        <v>0</v>
      </c>
      <c r="AF16" s="25">
        <f ca="1">IFERROR(SUMIF($A$8:$A$65,$A16,INDIRECT("'"&amp;AF$7&amp;"'!"&amp;"$E$13:$E$60")),"ARK MANGLER!")</f>
        <v>0</v>
      </c>
      <c r="AG16" s="24">
        <f ca="1">IFERROR(SUMIF($A$8:$A$65,$A16,INDIRECT("'"&amp;AG$7&amp;"'!"&amp;"$E$13:$E$60")),"ARK MANGLER!")</f>
        <v>-24470</v>
      </c>
      <c r="AH16" s="24">
        <f ca="1">IFERROR(SUMIF($A$8:$A$65,$A16,INDIRECT("'"&amp;AH$7&amp;"'!"&amp;"$E$13:$E$60")),"ARK MANGLER!")</f>
        <v>-93850</v>
      </c>
    </row>
    <row r="17" spans="1:34" ht="15.75" customHeight="1" x14ac:dyDescent="0.2">
      <c r="A17" s="21">
        <f>Kontoplan!B20</f>
        <v>3920</v>
      </c>
      <c r="B17" s="21" t="str">
        <f>Kontoplan!C20</f>
        <v>Medlemskontingent</v>
      </c>
      <c r="C17" s="22"/>
      <c r="D17" s="22"/>
      <c r="E17" s="23">
        <f t="shared" ca="1" si="0"/>
        <v>-312000</v>
      </c>
      <c r="F17" s="24">
        <f ca="1">IFERROR(SUMIF($A$8:$A$65,$A17,INDIRECT("'"&amp;F$7&amp;"'!"&amp;"$E$13:$E$60")),"ARK MANGLER!")</f>
        <v>-300000</v>
      </c>
      <c r="G17" s="24">
        <f ca="1">IFERROR(SUMIF($A$8:$A$65,$A17,INDIRECT("'"&amp;G$7&amp;"'!"&amp;"$E$13:$E$60")),"ARK MANGLER!")</f>
        <v>0</v>
      </c>
      <c r="H17" s="24">
        <f ca="1">IFERROR(SUMIF($A$8:$A$65,$A17,INDIRECT("'"&amp;H$7&amp;"'!"&amp;"$E$13:$E$60")),"ARK MANGLER!")</f>
        <v>0</v>
      </c>
      <c r="I17" s="24">
        <f ca="1">IFERROR(SUMIF($A$8:$A$65,$A17,INDIRECT("'"&amp;I$7&amp;"'!"&amp;"$E$13:$E$60")),"ARK MANGLER!")</f>
        <v>0</v>
      </c>
      <c r="J17" s="24">
        <f ca="1">IFERROR(SUMIF($A$8:$A$65,$A17,INDIRECT("'"&amp;J$7&amp;"'!"&amp;"$E$13:$E$60")),"ARK MANGLER!")</f>
        <v>0</v>
      </c>
      <c r="K17" s="25">
        <f ca="1">IFERROR(SUMIF($A$8:$A$65,$A17,INDIRECT("'"&amp;K$7&amp;"'!"&amp;"$E$13:$E$60")),"ARK MANGLER!")</f>
        <v>0</v>
      </c>
      <c r="L17" s="24">
        <f ca="1">IFERROR(SUMIF($A$8:$A$65,$A17,INDIRECT("'"&amp;L$7&amp;"'!"&amp;"$E$13:$E$60")),"ARK MANGLER!")</f>
        <v>0</v>
      </c>
      <c r="M17" s="24">
        <f ca="1">IFERROR(SUMIF($A$8:$A$65,$A17,INDIRECT("'"&amp;M$7&amp;"'!"&amp;"$E$13:$E$60")),"ARK MANGLER!")</f>
        <v>0</v>
      </c>
      <c r="N17" s="26">
        <f ca="1">IFERROR(SUMIF($A$8:$A$65,$A17,INDIRECT("'"&amp;N$7&amp;"'!"&amp;"$E$13:$E$60")),"ARK MANGLER!")</f>
        <v>0</v>
      </c>
      <c r="O17" s="25">
        <f ca="1">IFERROR(SUMIF($A$8:$A$65,$A17,INDIRECT("'"&amp;O$7&amp;"'!"&amp;"$E$13:$E$60")),"ARK MANGLER!")</f>
        <v>0</v>
      </c>
      <c r="P17" s="25">
        <f ca="1">IFERROR(SUMIF($A$8:$A$65,$A17,INDIRECT("'"&amp;P$7&amp;"'!"&amp;"$E$13:$E$60")),"ARK MANGLER!")</f>
        <v>0</v>
      </c>
      <c r="Q17" s="24">
        <f ca="1">IFERROR(SUMIF($A$8:$A$65,$A17,INDIRECT("'"&amp;Q$7&amp;"'!"&amp;"$E$13:$E$60")),"ARK MANGLER!")</f>
        <v>0</v>
      </c>
      <c r="R17" s="24">
        <f ca="1">IFERROR(SUMIF($A$8:$A$65,$A17,INDIRECT("'"&amp;R$7&amp;"'!"&amp;"$E$13:$E$60")),"ARK MANGLER!")</f>
        <v>0</v>
      </c>
      <c r="S17" s="24">
        <f ca="1">IFERROR(SUMIF($A$8:$A$65,$A17,INDIRECT("'"&amp;S$7&amp;"'!"&amp;"$E$13:$E$60")),"ARK MANGLER!")</f>
        <v>0</v>
      </c>
      <c r="T17" s="24">
        <f ca="1">IFERROR(SUMIF($A$8:$A$65,$A17,INDIRECT("'"&amp;T$7&amp;"'!"&amp;"$E$13:$E$60")),"ARK MANGLER!")</f>
        <v>0</v>
      </c>
      <c r="U17" s="24">
        <f ca="1">IFERROR(SUMIF($A$8:$A$65,$A17,INDIRECT("'"&amp;U$7&amp;"'!"&amp;"$E$13:$E$60")),"ARK MANGLER!")</f>
        <v>0</v>
      </c>
      <c r="V17" s="24">
        <f ca="1">IFERROR(SUMIF($A$8:$A$65,$A17,INDIRECT("'"&amp;V$7&amp;"'!"&amp;"$E$13:$E$60")),"ARK MANGLER!")</f>
        <v>0</v>
      </c>
      <c r="W17" s="24">
        <f ca="1">IFERROR(SUMIF($A$8:$A$65,$A17,INDIRECT("'"&amp;W$7&amp;"'!"&amp;"$E$13:$E$60")),"ARK MANGLER!")</f>
        <v>0</v>
      </c>
      <c r="X17" s="24">
        <f ca="1">IFERROR(SUMIF($A$8:$A$65,$A17,INDIRECT("'"&amp;X$7&amp;"'!"&amp;"$E$13:$E$60")),"ARK MANGLER!")</f>
        <v>0</v>
      </c>
      <c r="Y17" s="26">
        <f ca="1">IFERROR(SUMIF($A$8:$A$65,$A17,INDIRECT("'"&amp;Y$7&amp;"'!"&amp;"$E$13:$E$60")),"ARK MANGLER!")</f>
        <v>0</v>
      </c>
      <c r="Z17" s="25">
        <f ca="1">IFERROR(SUMIF($A$8:$A$65,$A17,INDIRECT("'"&amp;Z$7&amp;"'!"&amp;"$E$13:$E$60")),"ARK MANGLER!")</f>
        <v>0</v>
      </c>
      <c r="AA17" s="24">
        <f ca="1">IFERROR(SUMIF($A$8:$A$65,$A17,INDIRECT("'"&amp;AA$7&amp;"'!"&amp;"$E$13:$E$60")),"ARK MANGLER!")</f>
        <v>0</v>
      </c>
      <c r="AB17" s="26">
        <f ca="1">IFERROR(SUMIF($A$8:$A$65,$A17,INDIRECT("'"&amp;AB$7&amp;"'!"&amp;"$E$13:$E$60")),"ARK MANGLER!")</f>
        <v>0</v>
      </c>
      <c r="AC17" s="24">
        <f ca="1">IFERROR(SUMIF($A$8:$A$65,$A17,INDIRECT("'"&amp;AC$7&amp;"'!"&amp;"$E$13:$E$60")),"ARK MANGLER!")</f>
        <v>-12000</v>
      </c>
      <c r="AD17" s="26">
        <f ca="1">IFERROR(SUMIF($A$8:$A$65,$A17,INDIRECT("'"&amp;AD$7&amp;"'!"&amp;"$E$13:$E$60")),"ARK MANGLER!")</f>
        <v>0</v>
      </c>
      <c r="AE17" s="27">
        <f ca="1">IFERROR(SUMIF($A$8:$A$65,$A17,INDIRECT("'"&amp;AE$7&amp;"'!"&amp;"$E$13:$E$60")),"ARK MANGLER!")</f>
        <v>0</v>
      </c>
      <c r="AF17" s="25">
        <f ca="1">IFERROR(SUMIF($A$8:$A$65,$A17,INDIRECT("'"&amp;AF$7&amp;"'!"&amp;"$E$13:$E$60")),"ARK MANGLER!")</f>
        <v>0</v>
      </c>
      <c r="AG17" s="24">
        <f ca="1">IFERROR(SUMIF($A$8:$A$65,$A17,INDIRECT("'"&amp;AG$7&amp;"'!"&amp;"$E$13:$E$60")),"ARK MANGLER!")</f>
        <v>0</v>
      </c>
      <c r="AH17" s="24">
        <f ca="1">IFERROR(SUMIF($A$8:$A$65,$A17,INDIRECT("'"&amp;AH$7&amp;"'!"&amp;"$E$13:$E$60")),"ARK MANGLER!")</f>
        <v>0</v>
      </c>
    </row>
    <row r="18" spans="1:34" ht="15.75" customHeight="1" x14ac:dyDescent="0.2">
      <c r="A18" s="21">
        <f>Kontoplan!B21</f>
        <v>3921</v>
      </c>
      <c r="B18" s="21" t="str">
        <f>Kontoplan!C21</f>
        <v>Gruppeavgift</v>
      </c>
      <c r="C18" s="22"/>
      <c r="D18" s="22"/>
      <c r="E18" s="23">
        <f t="shared" ca="1" si="0"/>
        <v>-879626</v>
      </c>
      <c r="F18" s="24">
        <f ca="1">IFERROR(SUMIF($A$8:$A$65,$A18,INDIRECT("'"&amp;F$7&amp;"'!"&amp;"$E$13:$E$60")),"ARK MANGLER!")</f>
        <v>0</v>
      </c>
      <c r="G18" s="24">
        <f ca="1">IFERROR(SUMIF($A$8:$A$65,$A18,INDIRECT("'"&amp;G$7&amp;"'!"&amp;"$E$13:$E$60")),"ARK MANGLER!")</f>
        <v>0</v>
      </c>
      <c r="H18" s="24">
        <f ca="1">IFERROR(SUMIF($A$8:$A$65,$A18,INDIRECT("'"&amp;H$7&amp;"'!"&amp;"$E$13:$E$60")),"ARK MANGLER!")</f>
        <v>0</v>
      </c>
      <c r="I18" s="24">
        <f ca="1">IFERROR(SUMIF($A$8:$A$65,$A18,INDIRECT("'"&amp;I$7&amp;"'!"&amp;"$E$13:$E$60")),"ARK MANGLER!")</f>
        <v>-26400</v>
      </c>
      <c r="J18" s="24">
        <f ca="1">IFERROR(SUMIF($A$8:$A$65,$A18,INDIRECT("'"&amp;J$7&amp;"'!"&amp;"$E$13:$E$60")),"ARK MANGLER!")</f>
        <v>0</v>
      </c>
      <c r="K18" s="25">
        <f ca="1">IFERROR(SUMIF($A$8:$A$65,$A18,INDIRECT("'"&amp;K$7&amp;"'!"&amp;"$E$13:$E$60")),"ARK MANGLER!")</f>
        <v>-30800</v>
      </c>
      <c r="L18" s="24">
        <f ca="1">IFERROR(SUMIF($A$8:$A$65,$A18,INDIRECT("'"&amp;L$7&amp;"'!"&amp;"$E$13:$E$60")),"ARK MANGLER!")</f>
        <v>-60000</v>
      </c>
      <c r="M18" s="24">
        <f ca="1">IFERROR(SUMIF($A$8:$A$65,$A18,INDIRECT("'"&amp;M$7&amp;"'!"&amp;"$E$13:$E$60")),"ARK MANGLER!")</f>
        <v>-109000</v>
      </c>
      <c r="N18" s="26">
        <f ca="1">IFERROR(SUMIF($A$8:$A$65,$A18,INDIRECT("'"&amp;N$7&amp;"'!"&amp;"$E$13:$E$60")),"ARK MANGLER!")</f>
        <v>0</v>
      </c>
      <c r="O18" s="25">
        <f ca="1">IFERROR(SUMIF($A$8:$A$65,$A18,INDIRECT("'"&amp;O$7&amp;"'!"&amp;"$E$13:$E$60")),"ARK MANGLER!")</f>
        <v>0</v>
      </c>
      <c r="P18" s="25">
        <f ca="1">IFERROR(SUMIF($A$8:$A$65,$A18,INDIRECT("'"&amp;P$7&amp;"'!"&amp;"$E$13:$E$60")),"ARK MANGLER!")</f>
        <v>0</v>
      </c>
      <c r="Q18" s="24">
        <f ca="1">IFERROR(SUMIF($A$8:$A$65,$A18,INDIRECT("'"&amp;Q$7&amp;"'!"&amp;"$E$13:$E$60")),"ARK MANGLER!")</f>
        <v>-61050</v>
      </c>
      <c r="R18" s="24">
        <f ca="1">IFERROR(SUMIF($A$8:$A$65,$A18,INDIRECT("'"&amp;R$7&amp;"'!"&amp;"$E$13:$E$60")),"ARK MANGLER!")</f>
        <v>-103400</v>
      </c>
      <c r="S18" s="24">
        <f ca="1">IFERROR(SUMIF($A$8:$A$65,$A18,INDIRECT("'"&amp;S$7&amp;"'!"&amp;"$E$13:$E$60")),"ARK MANGLER!")</f>
        <v>-25831</v>
      </c>
      <c r="T18" s="24">
        <f ca="1">IFERROR(SUMIF($A$8:$A$65,$A18,INDIRECT("'"&amp;T$7&amp;"'!"&amp;"$E$13:$E$60")),"ARK MANGLER!")</f>
        <v>-26950</v>
      </c>
      <c r="U18" s="24">
        <f ca="1">IFERROR(SUMIF($A$8:$A$65,$A18,INDIRECT("'"&amp;U$7&amp;"'!"&amp;"$E$13:$E$60")),"ARK MANGLER!")</f>
        <v>-43200</v>
      </c>
      <c r="V18" s="24">
        <f ca="1">IFERROR(SUMIF($A$8:$A$65,$A18,INDIRECT("'"&amp;V$7&amp;"'!"&amp;"$E$13:$E$60")),"ARK MANGLER!")</f>
        <v>-34800</v>
      </c>
      <c r="W18" s="24">
        <f ca="1">IFERROR(SUMIF($A$8:$A$65,$A18,INDIRECT("'"&amp;W$7&amp;"'!"&amp;"$E$13:$E$60")),"ARK MANGLER!")</f>
        <v>-79000</v>
      </c>
      <c r="X18" s="24">
        <f ca="1">IFERROR(SUMIF($A$8:$A$65,$A18,INDIRECT("'"&amp;X$7&amp;"'!"&amp;"$E$13:$E$60")),"ARK MANGLER!")</f>
        <v>-13800</v>
      </c>
      <c r="Y18" s="26">
        <f ca="1">IFERROR(SUMIF($A$8:$A$65,$A18,INDIRECT("'"&amp;Y$7&amp;"'!"&amp;"$E$13:$E$60")),"ARK MANGLER!")</f>
        <v>0</v>
      </c>
      <c r="Z18" s="25">
        <f ca="1">IFERROR(SUMIF($A$8:$A$65,$A18,INDIRECT("'"&amp;Z$7&amp;"'!"&amp;"$E$13:$E$60")),"ARK MANGLER!")</f>
        <v>-56250</v>
      </c>
      <c r="AA18" s="24">
        <f ca="1">IFERROR(SUMIF($A$8:$A$65,$A18,INDIRECT("'"&amp;AA$7&amp;"'!"&amp;"$E$13:$E$60")),"ARK MANGLER!")</f>
        <v>-38400</v>
      </c>
      <c r="AB18" s="26">
        <f ca="1">IFERROR(SUMIF($A$8:$A$65,$A18,INDIRECT("'"&amp;AB$7&amp;"'!"&amp;"$E$13:$E$60")),"ARK MANGLER!")</f>
        <v>0</v>
      </c>
      <c r="AC18" s="24">
        <f ca="1">IFERROR(SUMIF($A$8:$A$65,$A18,INDIRECT("'"&amp;AC$7&amp;"'!"&amp;"$E$13:$E$60")),"ARK MANGLER!")</f>
        <v>0</v>
      </c>
      <c r="AD18" s="26">
        <f ca="1">IFERROR(SUMIF($A$8:$A$65,$A18,INDIRECT("'"&amp;AD$7&amp;"'!"&amp;"$E$13:$E$60")),"ARK MANGLER!")</f>
        <v>0</v>
      </c>
      <c r="AE18" s="27">
        <f ca="1">IFERROR(SUMIF($A$8:$A$65,$A18,INDIRECT("'"&amp;AE$7&amp;"'!"&amp;"$E$13:$E$60")),"ARK MANGLER!")</f>
        <v>0</v>
      </c>
      <c r="AF18" s="25">
        <f ca="1">IFERROR(SUMIF($A$8:$A$65,$A18,INDIRECT("'"&amp;AF$7&amp;"'!"&amp;"$E$13:$E$60")),"ARK MANGLER!")</f>
        <v>0</v>
      </c>
      <c r="AG18" s="24">
        <f ca="1">IFERROR(SUMIF($A$8:$A$65,$A18,INDIRECT("'"&amp;AG$7&amp;"'!"&amp;"$E$13:$E$60")),"ARK MANGLER!")</f>
        <v>-71250</v>
      </c>
      <c r="AH18" s="24">
        <f ca="1">IFERROR(SUMIF($A$8:$A$65,$A18,INDIRECT("'"&amp;AH$7&amp;"'!"&amp;"$E$13:$E$60")),"ARK MANGLER!")</f>
        <v>-99495</v>
      </c>
    </row>
    <row r="19" spans="1:34" ht="15.75" customHeight="1" x14ac:dyDescent="0.2">
      <c r="A19" s="21">
        <f>Kontoplan!B22</f>
        <v>3930</v>
      </c>
      <c r="B19" s="21" t="str">
        <f>Kontoplan!C22</f>
        <v>Treningsavgift</v>
      </c>
      <c r="C19" s="22"/>
      <c r="D19" s="22"/>
      <c r="E19" s="23">
        <f t="shared" ca="1" si="0"/>
        <v>-182768</v>
      </c>
      <c r="F19" s="24">
        <f ca="1">IFERROR(SUMIF($A$8:$A$65,$A19,INDIRECT("'"&amp;F$7&amp;"'!"&amp;"$E$13:$E$60")),"ARK MANGLER!")</f>
        <v>0</v>
      </c>
      <c r="G19" s="24">
        <f ca="1">IFERROR(SUMIF($A$8:$A$65,$A19,INDIRECT("'"&amp;G$7&amp;"'!"&amp;"$E$13:$E$60")),"ARK MANGLER!")</f>
        <v>0</v>
      </c>
      <c r="H19" s="24">
        <f ca="1">IFERROR(SUMIF($A$8:$A$65,$A19,INDIRECT("'"&amp;H$7&amp;"'!"&amp;"$E$13:$E$60")),"ARK MANGLER!")</f>
        <v>0</v>
      </c>
      <c r="I19" s="24">
        <f ca="1">IFERROR(SUMIF($A$8:$A$65,$A19,INDIRECT("'"&amp;I$7&amp;"'!"&amp;"$E$13:$E$60")),"ARK MANGLER!")</f>
        <v>0</v>
      </c>
      <c r="J19" s="24">
        <f ca="1">IFERROR(SUMIF($A$8:$A$65,$A19,INDIRECT("'"&amp;J$7&amp;"'!"&amp;"$E$13:$E$60")),"ARK MANGLER!")</f>
        <v>0</v>
      </c>
      <c r="K19" s="25">
        <f ca="1">IFERROR(SUMIF($A$8:$A$65,$A19,INDIRECT("'"&amp;K$7&amp;"'!"&amp;"$E$13:$E$60")),"ARK MANGLER!")</f>
        <v>0</v>
      </c>
      <c r="L19" s="24">
        <f ca="1">IFERROR(SUMIF($A$8:$A$65,$A19,INDIRECT("'"&amp;L$7&amp;"'!"&amp;"$E$13:$E$60")),"ARK MANGLER!")</f>
        <v>0</v>
      </c>
      <c r="M19" s="24">
        <f ca="1">IFERROR(SUMIF($A$8:$A$65,$A19,INDIRECT("'"&amp;M$7&amp;"'!"&amp;"$E$13:$E$60")),"ARK MANGLER!")</f>
        <v>0</v>
      </c>
      <c r="N19" s="26">
        <f ca="1">IFERROR(SUMIF($A$8:$A$65,$A19,INDIRECT("'"&amp;N$7&amp;"'!"&amp;"$E$13:$E$60")),"ARK MANGLER!")</f>
        <v>0</v>
      </c>
      <c r="O19" s="25">
        <f ca="1">IFERROR(SUMIF($A$8:$A$65,$A19,INDIRECT("'"&amp;O$7&amp;"'!"&amp;"$E$13:$E$60")),"ARK MANGLER!")</f>
        <v>0</v>
      </c>
      <c r="P19" s="25">
        <f ca="1">IFERROR(SUMIF($A$8:$A$65,$A19,INDIRECT("'"&amp;P$7&amp;"'!"&amp;"$E$13:$E$60")),"ARK MANGLER!")</f>
        <v>0</v>
      </c>
      <c r="Q19" s="24">
        <f ca="1">IFERROR(SUMIF($A$8:$A$65,$A19,INDIRECT("'"&amp;Q$7&amp;"'!"&amp;"$E$13:$E$60")),"ARK MANGLER!")</f>
        <v>0</v>
      </c>
      <c r="R19" s="24">
        <f ca="1">IFERROR(SUMIF($A$8:$A$65,$A19,INDIRECT("'"&amp;R$7&amp;"'!"&amp;"$E$13:$E$60")),"ARK MANGLER!")</f>
        <v>-134750</v>
      </c>
      <c r="S19" s="24">
        <f ca="1">IFERROR(SUMIF($A$8:$A$65,$A19,INDIRECT("'"&amp;S$7&amp;"'!"&amp;"$E$13:$E$60")),"ARK MANGLER!")</f>
        <v>0</v>
      </c>
      <c r="T19" s="24">
        <f ca="1">IFERROR(SUMIF($A$8:$A$65,$A19,INDIRECT("'"&amp;T$7&amp;"'!"&amp;"$E$13:$E$60")),"ARK MANGLER!")</f>
        <v>0</v>
      </c>
      <c r="U19" s="24">
        <f ca="1">IFERROR(SUMIF($A$8:$A$65,$A19,INDIRECT("'"&amp;U$7&amp;"'!"&amp;"$E$13:$E$60")),"ARK MANGLER!")</f>
        <v>0</v>
      </c>
      <c r="V19" s="24">
        <f ca="1">IFERROR(SUMIF($A$8:$A$65,$A19,INDIRECT("'"&amp;V$7&amp;"'!"&amp;"$E$13:$E$60")),"ARK MANGLER!")</f>
        <v>-29268</v>
      </c>
      <c r="W19" s="24">
        <f ca="1">IFERROR(SUMIF($A$8:$A$65,$A19,INDIRECT("'"&amp;W$7&amp;"'!"&amp;"$E$13:$E$60")),"ARK MANGLER!")</f>
        <v>0</v>
      </c>
      <c r="X19" s="24">
        <f ca="1">IFERROR(SUMIF($A$8:$A$65,$A19,INDIRECT("'"&amp;X$7&amp;"'!"&amp;"$E$13:$E$60")),"ARK MANGLER!")</f>
        <v>0</v>
      </c>
      <c r="Y19" s="26">
        <f ca="1">IFERROR(SUMIF($A$8:$A$65,$A19,INDIRECT("'"&amp;Y$7&amp;"'!"&amp;"$E$13:$E$60")),"ARK MANGLER!")</f>
        <v>0</v>
      </c>
      <c r="Z19" s="25">
        <f ca="1">IFERROR(SUMIF($A$8:$A$65,$A19,INDIRECT("'"&amp;Z$7&amp;"'!"&amp;"$E$13:$E$60")),"ARK MANGLER!")</f>
        <v>-18750</v>
      </c>
      <c r="AA19" s="24">
        <f ca="1">IFERROR(SUMIF($A$8:$A$65,$A19,INDIRECT("'"&amp;AA$7&amp;"'!"&amp;"$E$13:$E$60")),"ARK MANGLER!")</f>
        <v>0</v>
      </c>
      <c r="AB19" s="26">
        <f ca="1">IFERROR(SUMIF($A$8:$A$65,$A19,INDIRECT("'"&amp;AB$7&amp;"'!"&amp;"$E$13:$E$60")),"ARK MANGLER!")</f>
        <v>0</v>
      </c>
      <c r="AC19" s="24">
        <f ca="1">IFERROR(SUMIF($A$8:$A$65,$A19,INDIRECT("'"&amp;AC$7&amp;"'!"&amp;"$E$13:$E$60")),"ARK MANGLER!")</f>
        <v>0</v>
      </c>
      <c r="AD19" s="26">
        <f ca="1">IFERROR(SUMIF($A$8:$A$65,$A19,INDIRECT("'"&amp;AD$7&amp;"'!"&amp;"$E$13:$E$60")),"ARK MANGLER!")</f>
        <v>0</v>
      </c>
      <c r="AE19" s="27">
        <f ca="1">IFERROR(SUMIF($A$8:$A$65,$A19,INDIRECT("'"&amp;AE$7&amp;"'!"&amp;"$E$13:$E$60")),"ARK MANGLER!")</f>
        <v>0</v>
      </c>
      <c r="AF19" s="25">
        <f ca="1">IFERROR(SUMIF($A$8:$A$65,$A19,INDIRECT("'"&amp;AF$7&amp;"'!"&amp;"$E$13:$E$60")),"ARK MANGLER!")</f>
        <v>0</v>
      </c>
      <c r="AG19" s="24">
        <f ca="1">IFERROR(SUMIF($A$8:$A$65,$A19,INDIRECT("'"&amp;AG$7&amp;"'!"&amp;"$E$13:$E$60")),"ARK MANGLER!")</f>
        <v>0</v>
      </c>
      <c r="AH19" s="24">
        <f ca="1">IFERROR(SUMIF($A$8:$A$65,$A19,INDIRECT("'"&amp;AH$7&amp;"'!"&amp;"$E$13:$E$60")),"ARK MANGLER!")</f>
        <v>0</v>
      </c>
    </row>
    <row r="20" spans="1:34" ht="15.75" customHeight="1" x14ac:dyDescent="0.2">
      <c r="A20" s="21">
        <f>Kontoplan!B23</f>
        <v>3990</v>
      </c>
      <c r="B20" s="21" t="str">
        <f>Kontoplan!C23</f>
        <v>Kontingent fra BI-studenter</v>
      </c>
      <c r="C20" s="22"/>
      <c r="D20" s="22"/>
      <c r="E20" s="23">
        <f t="shared" ca="1" si="0"/>
        <v>0</v>
      </c>
      <c r="F20" s="24">
        <f ca="1">IFERROR(SUMIF($A$8:$A$65,$A20,INDIRECT("'"&amp;F$7&amp;"'!"&amp;"$E$13:$E$60")),"ARK MANGLER!")</f>
        <v>0</v>
      </c>
      <c r="G20" s="24">
        <f ca="1">IFERROR(SUMIF($A$8:$A$65,$A20,INDIRECT("'"&amp;G$7&amp;"'!"&amp;"$E$13:$E$60")),"ARK MANGLER!")</f>
        <v>0</v>
      </c>
      <c r="H20" s="24">
        <f ca="1">IFERROR(SUMIF($A$8:$A$65,$A20,INDIRECT("'"&amp;H$7&amp;"'!"&amp;"$E$13:$E$60")),"ARK MANGLER!")</f>
        <v>0</v>
      </c>
      <c r="I20" s="24">
        <f ca="1">IFERROR(SUMIF($A$8:$A$65,$A20,INDIRECT("'"&amp;I$7&amp;"'!"&amp;"$E$13:$E$60")),"ARK MANGLER!")</f>
        <v>0</v>
      </c>
      <c r="J20" s="24">
        <f ca="1">IFERROR(SUMIF($A$8:$A$65,$A20,INDIRECT("'"&amp;J$7&amp;"'!"&amp;"$E$13:$E$60")),"ARK MANGLER!")</f>
        <v>0</v>
      </c>
      <c r="K20" s="25">
        <f ca="1">IFERROR(SUMIF($A$8:$A$65,$A20,INDIRECT("'"&amp;K$7&amp;"'!"&amp;"$E$13:$E$60")),"ARK MANGLER!")</f>
        <v>0</v>
      </c>
      <c r="L20" s="24">
        <f ca="1">IFERROR(SUMIF($A$8:$A$65,$A20,INDIRECT("'"&amp;L$7&amp;"'!"&amp;"$E$13:$E$60")),"ARK MANGLER!")</f>
        <v>0</v>
      </c>
      <c r="M20" s="24">
        <f ca="1">IFERROR(SUMIF($A$8:$A$65,$A20,INDIRECT("'"&amp;M$7&amp;"'!"&amp;"$E$13:$E$60")),"ARK MANGLER!")</f>
        <v>0</v>
      </c>
      <c r="N20" s="26">
        <f ca="1">IFERROR(SUMIF($A$8:$A$65,$A20,INDIRECT("'"&amp;N$7&amp;"'!"&amp;"$E$13:$E$60")),"ARK MANGLER!")</f>
        <v>0</v>
      </c>
      <c r="O20" s="25">
        <f ca="1">IFERROR(SUMIF($A$8:$A$65,$A20,INDIRECT("'"&amp;O$7&amp;"'!"&amp;"$E$13:$E$60")),"ARK MANGLER!")</f>
        <v>0</v>
      </c>
      <c r="P20" s="25">
        <f ca="1">IFERROR(SUMIF($A$8:$A$65,$A20,INDIRECT("'"&amp;P$7&amp;"'!"&amp;"$E$13:$E$60")),"ARK MANGLER!")</f>
        <v>0</v>
      </c>
      <c r="Q20" s="24">
        <f ca="1">IFERROR(SUMIF($A$8:$A$65,$A20,INDIRECT("'"&amp;Q$7&amp;"'!"&amp;"$E$13:$E$60")),"ARK MANGLER!")</f>
        <v>0</v>
      </c>
      <c r="R20" s="24">
        <f ca="1">IFERROR(SUMIF($A$8:$A$65,$A20,INDIRECT("'"&amp;R$7&amp;"'!"&amp;"$E$13:$E$60")),"ARK MANGLER!")</f>
        <v>0</v>
      </c>
      <c r="S20" s="24">
        <f ca="1">IFERROR(SUMIF($A$8:$A$65,$A20,INDIRECT("'"&amp;S$7&amp;"'!"&amp;"$E$13:$E$60")),"ARK MANGLER!")</f>
        <v>0</v>
      </c>
      <c r="T20" s="24">
        <f ca="1">IFERROR(SUMIF($A$8:$A$65,$A20,INDIRECT("'"&amp;T$7&amp;"'!"&amp;"$E$13:$E$60")),"ARK MANGLER!")</f>
        <v>0</v>
      </c>
      <c r="U20" s="24">
        <f ca="1">IFERROR(SUMIF($A$8:$A$65,$A20,INDIRECT("'"&amp;U$7&amp;"'!"&amp;"$E$13:$E$60")),"ARK MANGLER!")</f>
        <v>0</v>
      </c>
      <c r="V20" s="24">
        <f ca="1">IFERROR(SUMIF($A$8:$A$65,$A20,INDIRECT("'"&amp;V$7&amp;"'!"&amp;"$E$13:$E$60")),"ARK MANGLER!")</f>
        <v>0</v>
      </c>
      <c r="W20" s="24">
        <f ca="1">IFERROR(SUMIF($A$8:$A$65,$A20,INDIRECT("'"&amp;W$7&amp;"'!"&amp;"$E$13:$E$60")),"ARK MANGLER!")</f>
        <v>0</v>
      </c>
      <c r="X20" s="24">
        <f ca="1">IFERROR(SUMIF($A$8:$A$65,$A20,INDIRECT("'"&amp;X$7&amp;"'!"&amp;"$E$13:$E$60")),"ARK MANGLER!")</f>
        <v>0</v>
      </c>
      <c r="Y20" s="26">
        <f ca="1">IFERROR(SUMIF($A$8:$A$65,$A20,INDIRECT("'"&amp;Y$7&amp;"'!"&amp;"$E$13:$E$60")),"ARK MANGLER!")</f>
        <v>0</v>
      </c>
      <c r="Z20" s="25">
        <f ca="1">IFERROR(SUMIF($A$8:$A$65,$A20,INDIRECT("'"&amp;Z$7&amp;"'!"&amp;"$E$13:$E$60")),"ARK MANGLER!")</f>
        <v>0</v>
      </c>
      <c r="AA20" s="24">
        <f ca="1">IFERROR(SUMIF($A$8:$A$65,$A20,INDIRECT("'"&amp;AA$7&amp;"'!"&amp;"$E$13:$E$60")),"ARK MANGLER!")</f>
        <v>0</v>
      </c>
      <c r="AB20" s="26">
        <f ca="1">IFERROR(SUMIF($A$8:$A$65,$A20,INDIRECT("'"&amp;AB$7&amp;"'!"&amp;"$E$13:$E$60")),"ARK MANGLER!")</f>
        <v>0</v>
      </c>
      <c r="AC20" s="24">
        <f ca="1">IFERROR(SUMIF($A$8:$A$65,$A20,INDIRECT("'"&amp;AC$7&amp;"'!"&amp;"$E$13:$E$60")),"ARK MANGLER!")</f>
        <v>0</v>
      </c>
      <c r="AD20" s="26">
        <f ca="1">IFERROR(SUMIF($A$8:$A$65,$A20,INDIRECT("'"&amp;AD$7&amp;"'!"&amp;"$E$13:$E$60")),"ARK MANGLER!")</f>
        <v>0</v>
      </c>
      <c r="AE20" s="27">
        <f ca="1">IFERROR(SUMIF($A$8:$A$65,$A20,INDIRECT("'"&amp;AE$7&amp;"'!"&amp;"$E$13:$E$60")),"ARK MANGLER!")</f>
        <v>0</v>
      </c>
      <c r="AF20" s="25">
        <f ca="1">IFERROR(SUMIF($A$8:$A$65,$A20,INDIRECT("'"&amp;AF$7&amp;"'!"&amp;"$E$13:$E$60")),"ARK MANGLER!")</f>
        <v>0</v>
      </c>
      <c r="AG20" s="24">
        <f ca="1">IFERROR(SUMIF($A$8:$A$65,$A20,INDIRECT("'"&amp;AG$7&amp;"'!"&amp;"$E$13:$E$60")),"ARK MANGLER!")</f>
        <v>0</v>
      </c>
      <c r="AH20" s="24">
        <f ca="1">IFERROR(SUMIF($A$8:$A$65,$A20,INDIRECT("'"&amp;AH$7&amp;"'!"&amp;"$E$13:$E$60")),"ARK MANGLER!")</f>
        <v>0</v>
      </c>
    </row>
    <row r="21" spans="1:34" ht="15.75" customHeight="1" x14ac:dyDescent="0.2">
      <c r="A21" s="21">
        <f>Kontoplan!B24</f>
        <v>3991</v>
      </c>
      <c r="B21" s="21" t="str">
        <f>Kontoplan!C24</f>
        <v>Støtte fra BISO</v>
      </c>
      <c r="C21" s="22"/>
      <c r="D21" s="22"/>
      <c r="E21" s="23">
        <f t="shared" ca="1" si="0"/>
        <v>0</v>
      </c>
      <c r="F21" s="24">
        <f ca="1">IFERROR(SUMIF($A$8:$A$65,$A21,INDIRECT("'"&amp;F$7&amp;"'!"&amp;"$E$13:$E$60")),"ARK MANGLER!")</f>
        <v>0</v>
      </c>
      <c r="G21" s="24">
        <f ca="1">IFERROR(SUMIF($A$8:$A$65,$A21,INDIRECT("'"&amp;G$7&amp;"'!"&amp;"$E$13:$E$60")),"ARK MANGLER!")</f>
        <v>0</v>
      </c>
      <c r="H21" s="24">
        <f ca="1">IFERROR(SUMIF($A$8:$A$65,$A21,INDIRECT("'"&amp;H$7&amp;"'!"&amp;"$E$13:$E$60")),"ARK MANGLER!")</f>
        <v>0</v>
      </c>
      <c r="I21" s="24">
        <f ca="1">IFERROR(SUMIF($A$8:$A$65,$A21,INDIRECT("'"&amp;I$7&amp;"'!"&amp;"$E$13:$E$60")),"ARK MANGLER!")</f>
        <v>0</v>
      </c>
      <c r="J21" s="24">
        <f ca="1">IFERROR(SUMIF($A$8:$A$65,$A21,INDIRECT("'"&amp;J$7&amp;"'!"&amp;"$E$13:$E$60")),"ARK MANGLER!")</f>
        <v>0</v>
      </c>
      <c r="K21" s="25">
        <f ca="1">IFERROR(SUMIF($A$8:$A$65,$A21,INDIRECT("'"&amp;K$7&amp;"'!"&amp;"$E$13:$E$60")),"ARK MANGLER!")</f>
        <v>0</v>
      </c>
      <c r="L21" s="24">
        <f ca="1">IFERROR(SUMIF($A$8:$A$65,$A21,INDIRECT("'"&amp;L$7&amp;"'!"&amp;"$E$13:$E$60")),"ARK MANGLER!")</f>
        <v>0</v>
      </c>
      <c r="M21" s="24">
        <f ca="1">IFERROR(SUMIF($A$8:$A$65,$A21,INDIRECT("'"&amp;M$7&amp;"'!"&amp;"$E$13:$E$60")),"ARK MANGLER!")</f>
        <v>0</v>
      </c>
      <c r="N21" s="26">
        <f ca="1">IFERROR(SUMIF($A$8:$A$65,$A21,INDIRECT("'"&amp;N$7&amp;"'!"&amp;"$E$13:$E$60")),"ARK MANGLER!")</f>
        <v>0</v>
      </c>
      <c r="O21" s="25">
        <f ca="1">IFERROR(SUMIF($A$8:$A$65,$A21,INDIRECT("'"&amp;O$7&amp;"'!"&amp;"$E$13:$E$60")),"ARK MANGLER!")</f>
        <v>0</v>
      </c>
      <c r="P21" s="25">
        <f ca="1">IFERROR(SUMIF($A$8:$A$65,$A21,INDIRECT("'"&amp;P$7&amp;"'!"&amp;"$E$13:$E$60")),"ARK MANGLER!")</f>
        <v>0</v>
      </c>
      <c r="Q21" s="24">
        <f ca="1">IFERROR(SUMIF($A$8:$A$65,$A21,INDIRECT("'"&amp;Q$7&amp;"'!"&amp;"$E$13:$E$60")),"ARK MANGLER!")</f>
        <v>0</v>
      </c>
      <c r="R21" s="24">
        <f ca="1">IFERROR(SUMIF($A$8:$A$65,$A21,INDIRECT("'"&amp;R$7&amp;"'!"&amp;"$E$13:$E$60")),"ARK MANGLER!")</f>
        <v>0</v>
      </c>
      <c r="S21" s="24">
        <f ca="1">IFERROR(SUMIF($A$8:$A$65,$A21,INDIRECT("'"&amp;S$7&amp;"'!"&amp;"$E$13:$E$60")),"ARK MANGLER!")</f>
        <v>0</v>
      </c>
      <c r="T21" s="24">
        <f ca="1">IFERROR(SUMIF($A$8:$A$65,$A21,INDIRECT("'"&amp;T$7&amp;"'!"&amp;"$E$13:$E$60")),"ARK MANGLER!")</f>
        <v>0</v>
      </c>
      <c r="U21" s="24">
        <f ca="1">IFERROR(SUMIF($A$8:$A$65,$A21,INDIRECT("'"&amp;U$7&amp;"'!"&amp;"$E$13:$E$60")),"ARK MANGLER!")</f>
        <v>0</v>
      </c>
      <c r="V21" s="24">
        <f ca="1">IFERROR(SUMIF($A$8:$A$65,$A21,INDIRECT("'"&amp;V$7&amp;"'!"&amp;"$E$13:$E$60")),"ARK MANGLER!")</f>
        <v>0</v>
      </c>
      <c r="W21" s="24">
        <f ca="1">IFERROR(SUMIF($A$8:$A$65,$A21,INDIRECT("'"&amp;W$7&amp;"'!"&amp;"$E$13:$E$60")),"ARK MANGLER!")</f>
        <v>0</v>
      </c>
      <c r="X21" s="24">
        <f ca="1">IFERROR(SUMIF($A$8:$A$65,$A21,INDIRECT("'"&amp;X$7&amp;"'!"&amp;"$E$13:$E$60")),"ARK MANGLER!")</f>
        <v>0</v>
      </c>
      <c r="Y21" s="26">
        <f ca="1">IFERROR(SUMIF($A$8:$A$65,$A21,INDIRECT("'"&amp;Y$7&amp;"'!"&amp;"$E$13:$E$60")),"ARK MANGLER!")</f>
        <v>0</v>
      </c>
      <c r="Z21" s="25">
        <f ca="1">IFERROR(SUMIF($A$8:$A$65,$A21,INDIRECT("'"&amp;Z$7&amp;"'!"&amp;"$E$13:$E$60")),"ARK MANGLER!")</f>
        <v>0</v>
      </c>
      <c r="AA21" s="24">
        <f ca="1">IFERROR(SUMIF($A$8:$A$65,$A21,INDIRECT("'"&amp;AA$7&amp;"'!"&amp;"$E$13:$E$60")),"ARK MANGLER!")</f>
        <v>0</v>
      </c>
      <c r="AB21" s="26">
        <f ca="1">IFERROR(SUMIF($A$8:$A$65,$A21,INDIRECT("'"&amp;AB$7&amp;"'!"&amp;"$E$13:$E$60")),"ARK MANGLER!")</f>
        <v>0</v>
      </c>
      <c r="AC21" s="24">
        <f ca="1">IFERROR(SUMIF($A$8:$A$65,$A21,INDIRECT("'"&amp;AC$7&amp;"'!"&amp;"$E$13:$E$60")),"ARK MANGLER!")</f>
        <v>0</v>
      </c>
      <c r="AD21" s="26">
        <f ca="1">IFERROR(SUMIF($A$8:$A$65,$A21,INDIRECT("'"&amp;AD$7&amp;"'!"&amp;"$E$13:$E$60")),"ARK MANGLER!")</f>
        <v>0</v>
      </c>
      <c r="AE21" s="27">
        <f ca="1">IFERROR(SUMIF($A$8:$A$65,$A21,INDIRECT("'"&amp;AE$7&amp;"'!"&amp;"$E$13:$E$60")),"ARK MANGLER!")</f>
        <v>0</v>
      </c>
      <c r="AF21" s="25">
        <f ca="1">IFERROR(SUMIF($A$8:$A$65,$A21,INDIRECT("'"&amp;AF$7&amp;"'!"&amp;"$E$13:$E$60")),"ARK MANGLER!")</f>
        <v>0</v>
      </c>
      <c r="AG21" s="24">
        <f ca="1">IFERROR(SUMIF($A$8:$A$65,$A21,INDIRECT("'"&amp;AG$7&amp;"'!"&amp;"$E$13:$E$60")),"ARK MANGLER!")</f>
        <v>0</v>
      </c>
      <c r="AH21" s="24">
        <f ca="1">IFERROR(SUMIF($A$8:$A$65,$A21,INDIRECT("'"&amp;AH$7&amp;"'!"&amp;"$E$13:$E$60")),"ARK MANGLER!")</f>
        <v>0</v>
      </c>
    </row>
    <row r="22" spans="1:34" ht="15.75" customHeight="1" x14ac:dyDescent="0.2">
      <c r="A22" s="21">
        <f>Kontoplan!B25</f>
        <v>3992</v>
      </c>
      <c r="B22" s="21" t="str">
        <f>Kontoplan!C25</f>
        <v>Støtte fra BI</v>
      </c>
      <c r="C22" s="22"/>
      <c r="D22" s="22"/>
      <c r="E22" s="23">
        <f t="shared" ca="1" si="0"/>
        <v>0</v>
      </c>
      <c r="F22" s="24">
        <f ca="1">IFERROR(SUMIF($A$8:$A$65,$A22,INDIRECT("'"&amp;F$7&amp;"'!"&amp;"$E$13:$E$60")),"ARK MANGLER!")</f>
        <v>0</v>
      </c>
      <c r="G22" s="24">
        <f ca="1">IFERROR(SUMIF($A$8:$A$65,$A22,INDIRECT("'"&amp;G$7&amp;"'!"&amp;"$E$13:$E$60")),"ARK MANGLER!")</f>
        <v>0</v>
      </c>
      <c r="H22" s="24">
        <f ca="1">IFERROR(SUMIF($A$8:$A$65,$A22,INDIRECT("'"&amp;H$7&amp;"'!"&amp;"$E$13:$E$60")),"ARK MANGLER!")</f>
        <v>0</v>
      </c>
      <c r="I22" s="24">
        <f ca="1">IFERROR(SUMIF($A$8:$A$65,$A22,INDIRECT("'"&amp;I$7&amp;"'!"&amp;"$E$13:$E$60")),"ARK MANGLER!")</f>
        <v>0</v>
      </c>
      <c r="J22" s="24">
        <f ca="1">IFERROR(SUMIF($A$8:$A$65,$A22,INDIRECT("'"&amp;J$7&amp;"'!"&amp;"$E$13:$E$60")),"ARK MANGLER!")</f>
        <v>0</v>
      </c>
      <c r="K22" s="25">
        <f ca="1">IFERROR(SUMIF($A$8:$A$65,$A22,INDIRECT("'"&amp;K$7&amp;"'!"&amp;"$E$13:$E$60")),"ARK MANGLER!")</f>
        <v>0</v>
      </c>
      <c r="L22" s="24">
        <f ca="1">IFERROR(SUMIF($A$8:$A$65,$A22,INDIRECT("'"&amp;L$7&amp;"'!"&amp;"$E$13:$E$60")),"ARK MANGLER!")</f>
        <v>0</v>
      </c>
      <c r="M22" s="24">
        <f ca="1">IFERROR(SUMIF($A$8:$A$65,$A22,INDIRECT("'"&amp;M$7&amp;"'!"&amp;"$E$13:$E$60")),"ARK MANGLER!")</f>
        <v>0</v>
      </c>
      <c r="N22" s="26">
        <f ca="1">IFERROR(SUMIF($A$8:$A$65,$A22,INDIRECT("'"&amp;N$7&amp;"'!"&amp;"$E$13:$E$60")),"ARK MANGLER!")</f>
        <v>0</v>
      </c>
      <c r="O22" s="25">
        <f ca="1">IFERROR(SUMIF($A$8:$A$65,$A22,INDIRECT("'"&amp;O$7&amp;"'!"&amp;"$E$13:$E$60")),"ARK MANGLER!")</f>
        <v>0</v>
      </c>
      <c r="P22" s="25">
        <f ca="1">IFERROR(SUMIF($A$8:$A$65,$A22,INDIRECT("'"&amp;P$7&amp;"'!"&amp;"$E$13:$E$60")),"ARK MANGLER!")</f>
        <v>0</v>
      </c>
      <c r="Q22" s="24">
        <f ca="1">IFERROR(SUMIF($A$8:$A$65,$A22,INDIRECT("'"&amp;Q$7&amp;"'!"&amp;"$E$13:$E$60")),"ARK MANGLER!")</f>
        <v>0</v>
      </c>
      <c r="R22" s="24">
        <f ca="1">IFERROR(SUMIF($A$8:$A$65,$A22,INDIRECT("'"&amp;R$7&amp;"'!"&amp;"$E$13:$E$60")),"ARK MANGLER!")</f>
        <v>0</v>
      </c>
      <c r="S22" s="24">
        <f ca="1">IFERROR(SUMIF($A$8:$A$65,$A22,INDIRECT("'"&amp;S$7&amp;"'!"&amp;"$E$13:$E$60")),"ARK MANGLER!")</f>
        <v>0</v>
      </c>
      <c r="T22" s="24">
        <f ca="1">IFERROR(SUMIF($A$8:$A$65,$A22,INDIRECT("'"&amp;T$7&amp;"'!"&amp;"$E$13:$E$60")),"ARK MANGLER!")</f>
        <v>0</v>
      </c>
      <c r="U22" s="24">
        <f ca="1">IFERROR(SUMIF($A$8:$A$65,$A22,INDIRECT("'"&amp;U$7&amp;"'!"&amp;"$E$13:$E$60")),"ARK MANGLER!")</f>
        <v>0</v>
      </c>
      <c r="V22" s="24">
        <f ca="1">IFERROR(SUMIF($A$8:$A$65,$A22,INDIRECT("'"&amp;V$7&amp;"'!"&amp;"$E$13:$E$60")),"ARK MANGLER!")</f>
        <v>0</v>
      </c>
      <c r="W22" s="24">
        <f ca="1">IFERROR(SUMIF($A$8:$A$65,$A22,INDIRECT("'"&amp;W$7&amp;"'!"&amp;"$E$13:$E$60")),"ARK MANGLER!")</f>
        <v>0</v>
      </c>
      <c r="X22" s="24">
        <f ca="1">IFERROR(SUMIF($A$8:$A$65,$A22,INDIRECT("'"&amp;X$7&amp;"'!"&amp;"$E$13:$E$60")),"ARK MANGLER!")</f>
        <v>0</v>
      </c>
      <c r="Y22" s="26">
        <f ca="1">IFERROR(SUMIF($A$8:$A$65,$A22,INDIRECT("'"&amp;Y$7&amp;"'!"&amp;"$E$13:$E$60")),"ARK MANGLER!")</f>
        <v>0</v>
      </c>
      <c r="Z22" s="25">
        <f ca="1">IFERROR(SUMIF($A$8:$A$65,$A22,INDIRECT("'"&amp;Z$7&amp;"'!"&amp;"$E$13:$E$60")),"ARK MANGLER!")</f>
        <v>0</v>
      </c>
      <c r="AA22" s="24">
        <f ca="1">IFERROR(SUMIF($A$8:$A$65,$A22,INDIRECT("'"&amp;AA$7&amp;"'!"&amp;"$E$13:$E$60")),"ARK MANGLER!")</f>
        <v>0</v>
      </c>
      <c r="AB22" s="26">
        <f ca="1">IFERROR(SUMIF($A$8:$A$65,$A22,INDIRECT("'"&amp;AB$7&amp;"'!"&amp;"$E$13:$E$60")),"ARK MANGLER!")</f>
        <v>0</v>
      </c>
      <c r="AC22" s="24">
        <f ca="1">IFERROR(SUMIF($A$8:$A$65,$A22,INDIRECT("'"&amp;AC$7&amp;"'!"&amp;"$E$13:$E$60")),"ARK MANGLER!")</f>
        <v>0</v>
      </c>
      <c r="AD22" s="26">
        <f ca="1">IFERROR(SUMIF($A$8:$A$65,$A22,INDIRECT("'"&amp;AD$7&amp;"'!"&amp;"$E$13:$E$60")),"ARK MANGLER!")</f>
        <v>0</v>
      </c>
      <c r="AE22" s="27">
        <f ca="1">IFERROR(SUMIF($A$8:$A$65,$A22,INDIRECT("'"&amp;AE$7&amp;"'!"&amp;"$E$13:$E$60")),"ARK MANGLER!")</f>
        <v>0</v>
      </c>
      <c r="AF22" s="25">
        <f ca="1">IFERROR(SUMIF($A$8:$A$65,$A22,INDIRECT("'"&amp;AF$7&amp;"'!"&amp;"$E$13:$E$60")),"ARK MANGLER!")</f>
        <v>0</v>
      </c>
      <c r="AG22" s="24">
        <f ca="1">IFERROR(SUMIF($A$8:$A$65,$A22,INDIRECT("'"&amp;AG$7&amp;"'!"&amp;"$E$13:$E$60")),"ARK MANGLER!")</f>
        <v>0</v>
      </c>
      <c r="AH22" s="24">
        <f ca="1">IFERROR(SUMIF($A$8:$A$65,$A22,INDIRECT("'"&amp;AH$7&amp;"'!"&amp;"$E$13:$E$60")),"ARK MANGLER!")</f>
        <v>0</v>
      </c>
    </row>
    <row r="23" spans="1:34" ht="15.75" customHeight="1" x14ac:dyDescent="0.2">
      <c r="A23" s="21">
        <f>Kontoplan!B26</f>
        <v>3993</v>
      </c>
      <c r="B23" s="21" t="str">
        <f>Kontoplan!C26</f>
        <v>Støtte fra Velferdstinget</v>
      </c>
      <c r="C23" s="22"/>
      <c r="D23" s="22"/>
      <c r="E23" s="23">
        <f t="shared" ca="1" si="0"/>
        <v>-730000</v>
      </c>
      <c r="F23" s="24">
        <f ca="1">IFERROR(SUMIF($A$8:$A$65,$A23,INDIRECT("'"&amp;F$7&amp;"'!"&amp;"$E$13:$E$60")),"ARK MANGLER!")</f>
        <v>-730000</v>
      </c>
      <c r="G23" s="24">
        <f ca="1">IFERROR(SUMIF($A$8:$A$65,$A23,INDIRECT("'"&amp;G$7&amp;"'!"&amp;"$E$13:$E$60")),"ARK MANGLER!")</f>
        <v>0</v>
      </c>
      <c r="H23" s="24">
        <f ca="1">IFERROR(SUMIF($A$8:$A$65,$A23,INDIRECT("'"&amp;H$7&amp;"'!"&amp;"$E$13:$E$60")),"ARK MANGLER!")</f>
        <v>0</v>
      </c>
      <c r="I23" s="24">
        <f ca="1">IFERROR(SUMIF($A$8:$A$65,$A23,INDIRECT("'"&amp;I$7&amp;"'!"&amp;"$E$13:$E$60")),"ARK MANGLER!")</f>
        <v>0</v>
      </c>
      <c r="J23" s="24">
        <f ca="1">IFERROR(SUMIF($A$8:$A$65,$A23,INDIRECT("'"&amp;J$7&amp;"'!"&amp;"$E$13:$E$60")),"ARK MANGLER!")</f>
        <v>0</v>
      </c>
      <c r="K23" s="25">
        <f ca="1">IFERROR(SUMIF($A$8:$A$65,$A23,INDIRECT("'"&amp;K$7&amp;"'!"&amp;"$E$13:$E$60")),"ARK MANGLER!")</f>
        <v>0</v>
      </c>
      <c r="L23" s="24">
        <f ca="1">IFERROR(SUMIF($A$8:$A$65,$A23,INDIRECT("'"&amp;L$7&amp;"'!"&amp;"$E$13:$E$60")),"ARK MANGLER!")</f>
        <v>0</v>
      </c>
      <c r="M23" s="24">
        <f ca="1">IFERROR(SUMIF($A$8:$A$65,$A23,INDIRECT("'"&amp;M$7&amp;"'!"&amp;"$E$13:$E$60")),"ARK MANGLER!")</f>
        <v>0</v>
      </c>
      <c r="N23" s="26">
        <f ca="1">IFERROR(SUMIF($A$8:$A$65,$A23,INDIRECT("'"&amp;N$7&amp;"'!"&amp;"$E$13:$E$60")),"ARK MANGLER!")</f>
        <v>0</v>
      </c>
      <c r="O23" s="25">
        <f ca="1">IFERROR(SUMIF($A$8:$A$65,$A23,INDIRECT("'"&amp;O$7&amp;"'!"&amp;"$E$13:$E$60")),"ARK MANGLER!")</f>
        <v>0</v>
      </c>
      <c r="P23" s="25">
        <f ca="1">IFERROR(SUMIF($A$8:$A$65,$A23,INDIRECT("'"&amp;P$7&amp;"'!"&amp;"$E$13:$E$60")),"ARK MANGLER!")</f>
        <v>0</v>
      </c>
      <c r="Q23" s="24">
        <f ca="1">IFERROR(SUMIF($A$8:$A$65,$A23,INDIRECT("'"&amp;Q$7&amp;"'!"&amp;"$E$13:$E$60")),"ARK MANGLER!")</f>
        <v>0</v>
      </c>
      <c r="R23" s="24">
        <f ca="1">IFERROR(SUMIF($A$8:$A$65,$A23,INDIRECT("'"&amp;R$7&amp;"'!"&amp;"$E$13:$E$60")),"ARK MANGLER!")</f>
        <v>0</v>
      </c>
      <c r="S23" s="24">
        <f ca="1">IFERROR(SUMIF($A$8:$A$65,$A23,INDIRECT("'"&amp;S$7&amp;"'!"&amp;"$E$13:$E$60")),"ARK MANGLER!")</f>
        <v>0</v>
      </c>
      <c r="T23" s="24">
        <f ca="1">IFERROR(SUMIF($A$8:$A$65,$A23,INDIRECT("'"&amp;T$7&amp;"'!"&amp;"$E$13:$E$60")),"ARK MANGLER!")</f>
        <v>0</v>
      </c>
      <c r="U23" s="24">
        <f ca="1">IFERROR(SUMIF($A$8:$A$65,$A23,INDIRECT("'"&amp;U$7&amp;"'!"&amp;"$E$13:$E$60")),"ARK MANGLER!")</f>
        <v>0</v>
      </c>
      <c r="V23" s="24">
        <f ca="1">IFERROR(SUMIF($A$8:$A$65,$A23,INDIRECT("'"&amp;V$7&amp;"'!"&amp;"$E$13:$E$60")),"ARK MANGLER!")</f>
        <v>0</v>
      </c>
      <c r="W23" s="24">
        <f ca="1">IFERROR(SUMIF($A$8:$A$65,$A23,INDIRECT("'"&amp;W$7&amp;"'!"&amp;"$E$13:$E$60")),"ARK MANGLER!")</f>
        <v>0</v>
      </c>
      <c r="X23" s="24">
        <f ca="1">IFERROR(SUMIF($A$8:$A$65,$A23,INDIRECT("'"&amp;X$7&amp;"'!"&amp;"$E$13:$E$60")),"ARK MANGLER!")</f>
        <v>0</v>
      </c>
      <c r="Y23" s="26">
        <f ca="1">IFERROR(SUMIF($A$8:$A$65,$A23,INDIRECT("'"&amp;Y$7&amp;"'!"&amp;"$E$13:$E$60")),"ARK MANGLER!")</f>
        <v>0</v>
      </c>
      <c r="Z23" s="25">
        <f ca="1">IFERROR(SUMIF($A$8:$A$65,$A23,INDIRECT("'"&amp;Z$7&amp;"'!"&amp;"$E$13:$E$60")),"ARK MANGLER!")</f>
        <v>0</v>
      </c>
      <c r="AA23" s="24">
        <f ca="1">IFERROR(SUMIF($A$8:$A$65,$A23,INDIRECT("'"&amp;AA$7&amp;"'!"&amp;"$E$13:$E$60")),"ARK MANGLER!")</f>
        <v>0</v>
      </c>
      <c r="AB23" s="26">
        <f ca="1">IFERROR(SUMIF($A$8:$A$65,$A23,INDIRECT("'"&amp;AB$7&amp;"'!"&amp;"$E$13:$E$60")),"ARK MANGLER!")</f>
        <v>0</v>
      </c>
      <c r="AC23" s="24">
        <f ca="1">IFERROR(SUMIF($A$8:$A$65,$A23,INDIRECT("'"&amp;AC$7&amp;"'!"&amp;"$E$13:$E$60")),"ARK MANGLER!")</f>
        <v>0</v>
      </c>
      <c r="AD23" s="26">
        <f ca="1">IFERROR(SUMIF($A$8:$A$65,$A23,INDIRECT("'"&amp;AD$7&amp;"'!"&amp;"$E$13:$E$60")),"ARK MANGLER!")</f>
        <v>0</v>
      </c>
      <c r="AE23" s="27">
        <f ca="1">IFERROR(SUMIF($A$8:$A$65,$A23,INDIRECT("'"&amp;AE$7&amp;"'!"&amp;"$E$13:$E$60")),"ARK MANGLER!")</f>
        <v>0</v>
      </c>
      <c r="AF23" s="25">
        <f ca="1">IFERROR(SUMIF($A$8:$A$65,$A23,INDIRECT("'"&amp;AF$7&amp;"'!"&amp;"$E$13:$E$60")),"ARK MANGLER!")</f>
        <v>0</v>
      </c>
      <c r="AG23" s="24">
        <f ca="1">IFERROR(SUMIF($A$8:$A$65,$A23,INDIRECT("'"&amp;AG$7&amp;"'!"&amp;"$E$13:$E$60")),"ARK MANGLER!")</f>
        <v>0</v>
      </c>
      <c r="AH23" s="24">
        <f ca="1">IFERROR(SUMIF($A$8:$A$65,$A23,INDIRECT("'"&amp;AH$7&amp;"'!"&amp;"$E$13:$E$60")),"ARK MANGLER!")</f>
        <v>0</v>
      </c>
    </row>
    <row r="24" spans="1:34" ht="15.75" customHeight="1" x14ac:dyDescent="0.2">
      <c r="A24" s="21">
        <f>Kontoplan!B27</f>
        <v>3994</v>
      </c>
      <c r="B24" s="21" t="str">
        <f>Kontoplan!C27</f>
        <v>Støtte fra NSI</v>
      </c>
      <c r="C24" s="22"/>
      <c r="D24" s="22"/>
      <c r="E24" s="23">
        <f t="shared" ca="1" si="0"/>
        <v>-21100</v>
      </c>
      <c r="F24" s="24">
        <f ca="1">IFERROR(SUMIF($A$8:$A$65,$A24,INDIRECT("'"&amp;F$7&amp;"'!"&amp;"$E$13:$E$60")),"ARK MANGLER!")</f>
        <v>0</v>
      </c>
      <c r="G24" s="24">
        <f ca="1">IFERROR(SUMIF($A$8:$A$65,$A24,INDIRECT("'"&amp;G$7&amp;"'!"&amp;"$E$13:$E$60")),"ARK MANGLER!")</f>
        <v>0</v>
      </c>
      <c r="H24" s="24">
        <f ca="1">IFERROR(SUMIF($A$8:$A$65,$A24,INDIRECT("'"&amp;H$7&amp;"'!"&amp;"$E$13:$E$60")),"ARK MANGLER!")</f>
        <v>0</v>
      </c>
      <c r="I24" s="24">
        <f ca="1">IFERROR(SUMIF($A$8:$A$65,$A24,INDIRECT("'"&amp;I$7&amp;"'!"&amp;"$E$13:$E$60")),"ARK MANGLER!")</f>
        <v>0</v>
      </c>
      <c r="J24" s="24">
        <f ca="1">IFERROR(SUMIF($A$8:$A$65,$A24,INDIRECT("'"&amp;J$7&amp;"'!"&amp;"$E$13:$E$60")),"ARK MANGLER!")</f>
        <v>0</v>
      </c>
      <c r="K24" s="25">
        <f ca="1">IFERROR(SUMIF($A$8:$A$65,$A24,INDIRECT("'"&amp;K$7&amp;"'!"&amp;"$E$13:$E$60")),"ARK MANGLER!")</f>
        <v>0</v>
      </c>
      <c r="L24" s="24">
        <f ca="1">IFERROR(SUMIF($A$8:$A$65,$A24,INDIRECT("'"&amp;L$7&amp;"'!"&amp;"$E$13:$E$60")),"ARK MANGLER!")</f>
        <v>0</v>
      </c>
      <c r="M24" s="24">
        <f ca="1">IFERROR(SUMIF($A$8:$A$65,$A24,INDIRECT("'"&amp;M$7&amp;"'!"&amp;"$E$13:$E$60")),"ARK MANGLER!")</f>
        <v>0</v>
      </c>
      <c r="N24" s="26">
        <f ca="1">IFERROR(SUMIF($A$8:$A$65,$A24,INDIRECT("'"&amp;N$7&amp;"'!"&amp;"$E$13:$E$60")),"ARK MANGLER!")</f>
        <v>0</v>
      </c>
      <c r="O24" s="25">
        <f ca="1">IFERROR(SUMIF($A$8:$A$65,$A24,INDIRECT("'"&amp;O$7&amp;"'!"&amp;"$E$13:$E$60")),"ARK MANGLER!")</f>
        <v>0</v>
      </c>
      <c r="P24" s="25">
        <f ca="1">IFERROR(SUMIF($A$8:$A$65,$A24,INDIRECT("'"&amp;P$7&amp;"'!"&amp;"$E$13:$E$60")),"ARK MANGLER!")</f>
        <v>0</v>
      </c>
      <c r="Q24" s="24">
        <f ca="1">IFERROR(SUMIF($A$8:$A$65,$A24,INDIRECT("'"&amp;Q$7&amp;"'!"&amp;"$E$13:$E$60")),"ARK MANGLER!")</f>
        <v>0</v>
      </c>
      <c r="R24" s="24">
        <f ca="1">IFERROR(SUMIF($A$8:$A$65,$A24,INDIRECT("'"&amp;R$7&amp;"'!"&amp;"$E$13:$E$60")),"ARK MANGLER!")</f>
        <v>0</v>
      </c>
      <c r="S24" s="24">
        <f ca="1">IFERROR(SUMIF($A$8:$A$65,$A24,INDIRECT("'"&amp;S$7&amp;"'!"&amp;"$E$13:$E$60")),"ARK MANGLER!")</f>
        <v>-8100</v>
      </c>
      <c r="T24" s="24">
        <f ca="1">IFERROR(SUMIF($A$8:$A$65,$A24,INDIRECT("'"&amp;T$7&amp;"'!"&amp;"$E$13:$E$60")),"ARK MANGLER!")</f>
        <v>0</v>
      </c>
      <c r="U24" s="24">
        <f ca="1">IFERROR(SUMIF($A$8:$A$65,$A24,INDIRECT("'"&amp;U$7&amp;"'!"&amp;"$E$13:$E$60")),"ARK MANGLER!")</f>
        <v>0</v>
      </c>
      <c r="V24" s="24">
        <f ca="1">IFERROR(SUMIF($A$8:$A$65,$A24,INDIRECT("'"&amp;V$7&amp;"'!"&amp;"$E$13:$E$60")),"ARK MANGLER!")</f>
        <v>0</v>
      </c>
      <c r="W24" s="24">
        <f ca="1">IFERROR(SUMIF($A$8:$A$65,$A24,INDIRECT("'"&amp;W$7&amp;"'!"&amp;"$E$13:$E$60")),"ARK MANGLER!")</f>
        <v>-5000</v>
      </c>
      <c r="X24" s="24">
        <f ca="1">IFERROR(SUMIF($A$8:$A$65,$A24,INDIRECT("'"&amp;X$7&amp;"'!"&amp;"$E$13:$E$60")),"ARK MANGLER!")</f>
        <v>0</v>
      </c>
      <c r="Y24" s="26">
        <f ca="1">IFERROR(SUMIF($A$8:$A$65,$A24,INDIRECT("'"&amp;Y$7&amp;"'!"&amp;"$E$13:$E$60")),"ARK MANGLER!")</f>
        <v>0</v>
      </c>
      <c r="Z24" s="25">
        <f ca="1">IFERROR(SUMIF($A$8:$A$65,$A24,INDIRECT("'"&amp;Z$7&amp;"'!"&amp;"$E$13:$E$60")),"ARK MANGLER!")</f>
        <v>0</v>
      </c>
      <c r="AA24" s="24">
        <f ca="1">IFERROR(SUMIF($A$8:$A$65,$A24,INDIRECT("'"&amp;AA$7&amp;"'!"&amp;"$E$13:$E$60")),"ARK MANGLER!")</f>
        <v>0</v>
      </c>
      <c r="AB24" s="26">
        <f ca="1">IFERROR(SUMIF($A$8:$A$65,$A24,INDIRECT("'"&amp;AB$7&amp;"'!"&amp;"$E$13:$E$60")),"ARK MANGLER!")</f>
        <v>0</v>
      </c>
      <c r="AC24" s="24">
        <f ca="1">IFERROR(SUMIF($A$8:$A$65,$A24,INDIRECT("'"&amp;AC$7&amp;"'!"&amp;"$E$13:$E$60")),"ARK MANGLER!")</f>
        <v>-8000</v>
      </c>
      <c r="AD24" s="26">
        <f ca="1">IFERROR(SUMIF($A$8:$A$65,$A24,INDIRECT("'"&amp;AD$7&amp;"'!"&amp;"$E$13:$E$60")),"ARK MANGLER!")</f>
        <v>0</v>
      </c>
      <c r="AE24" s="27">
        <f ca="1">IFERROR(SUMIF($A$8:$A$65,$A24,INDIRECT("'"&amp;AE$7&amp;"'!"&amp;"$E$13:$E$60")),"ARK MANGLER!")</f>
        <v>0</v>
      </c>
      <c r="AF24" s="25">
        <f ca="1">IFERROR(SUMIF($A$8:$A$65,$A24,INDIRECT("'"&amp;AF$7&amp;"'!"&amp;"$E$13:$E$60")),"ARK MANGLER!")</f>
        <v>0</v>
      </c>
      <c r="AG24" s="24">
        <f ca="1">IFERROR(SUMIF($A$8:$A$65,$A24,INDIRECT("'"&amp;AG$7&amp;"'!"&amp;"$E$13:$E$60")),"ARK MANGLER!")</f>
        <v>0</v>
      </c>
      <c r="AH24" s="24">
        <f ca="1">IFERROR(SUMIF($A$8:$A$65,$A24,INDIRECT("'"&amp;AH$7&amp;"'!"&amp;"$E$13:$E$60")),"ARK MANGLER!")</f>
        <v>0</v>
      </c>
    </row>
    <row r="25" spans="1:34" ht="15.75" customHeight="1" x14ac:dyDescent="0.2">
      <c r="A25" s="21">
        <f>Kontoplan!B28</f>
        <v>3995</v>
      </c>
      <c r="B25" s="21" t="str">
        <f>Kontoplan!C28</f>
        <v>Annen støtte</v>
      </c>
      <c r="C25" s="22"/>
      <c r="D25" s="22"/>
      <c r="E25" s="23">
        <f t="shared" ca="1" si="0"/>
        <v>-10500</v>
      </c>
      <c r="F25" s="24">
        <f ca="1">IFERROR(SUMIF($A$8:$A$65,$A25,INDIRECT("'"&amp;F$7&amp;"'!"&amp;"$E$13:$E$60")),"ARK MANGLER!")</f>
        <v>0</v>
      </c>
      <c r="G25" s="24">
        <f ca="1">IFERROR(SUMIF($A$8:$A$65,$A25,INDIRECT("'"&amp;G$7&amp;"'!"&amp;"$E$13:$E$60")),"ARK MANGLER!")</f>
        <v>0</v>
      </c>
      <c r="H25" s="24">
        <f ca="1">IFERROR(SUMIF($A$8:$A$65,$A25,INDIRECT("'"&amp;H$7&amp;"'!"&amp;"$E$13:$E$60")),"ARK MANGLER!")</f>
        <v>0</v>
      </c>
      <c r="I25" s="24">
        <f ca="1">IFERROR(SUMIF($A$8:$A$65,$A25,INDIRECT("'"&amp;I$7&amp;"'!"&amp;"$E$13:$E$60")),"ARK MANGLER!")</f>
        <v>0</v>
      </c>
      <c r="J25" s="24">
        <f ca="1">IFERROR(SUMIF($A$8:$A$65,$A25,INDIRECT("'"&amp;J$7&amp;"'!"&amp;"$E$13:$E$60")),"ARK MANGLER!")</f>
        <v>0</v>
      </c>
      <c r="K25" s="25">
        <f ca="1">IFERROR(SUMIF($A$8:$A$65,$A25,INDIRECT("'"&amp;K$7&amp;"'!"&amp;"$E$13:$E$60")),"ARK MANGLER!")</f>
        <v>0</v>
      </c>
      <c r="L25" s="24">
        <f ca="1">IFERROR(SUMIF($A$8:$A$65,$A25,INDIRECT("'"&amp;L$7&amp;"'!"&amp;"$E$13:$E$60")),"ARK MANGLER!")</f>
        <v>0</v>
      </c>
      <c r="M25" s="24">
        <f ca="1">IFERROR(SUMIF($A$8:$A$65,$A25,INDIRECT("'"&amp;M$7&amp;"'!"&amp;"$E$13:$E$60")),"ARK MANGLER!")</f>
        <v>0</v>
      </c>
      <c r="N25" s="26">
        <f ca="1">IFERROR(SUMIF($A$8:$A$65,$A25,INDIRECT("'"&amp;N$7&amp;"'!"&amp;"$E$13:$E$60")),"ARK MANGLER!")</f>
        <v>0</v>
      </c>
      <c r="O25" s="25">
        <f ca="1">IFERROR(SUMIF($A$8:$A$65,$A25,INDIRECT("'"&amp;O$7&amp;"'!"&amp;"$E$13:$E$60")),"ARK MANGLER!")</f>
        <v>0</v>
      </c>
      <c r="P25" s="25">
        <f ca="1">IFERROR(SUMIF($A$8:$A$65,$A25,INDIRECT("'"&amp;P$7&amp;"'!"&amp;"$E$13:$E$60")),"ARK MANGLER!")</f>
        <v>0</v>
      </c>
      <c r="Q25" s="24">
        <f ca="1">IFERROR(SUMIF($A$8:$A$65,$A25,INDIRECT("'"&amp;Q$7&amp;"'!"&amp;"$E$13:$E$60")),"ARK MANGLER!")</f>
        <v>0</v>
      </c>
      <c r="R25" s="24">
        <f ca="1">IFERROR(SUMIF($A$8:$A$65,$A25,INDIRECT("'"&amp;R$7&amp;"'!"&amp;"$E$13:$E$60")),"ARK MANGLER!")</f>
        <v>0</v>
      </c>
      <c r="S25" s="24">
        <f ca="1">IFERROR(SUMIF($A$8:$A$65,$A25,INDIRECT("'"&amp;S$7&amp;"'!"&amp;"$E$13:$E$60")),"ARK MANGLER!")</f>
        <v>0</v>
      </c>
      <c r="T25" s="24">
        <f ca="1">IFERROR(SUMIF($A$8:$A$65,$A25,INDIRECT("'"&amp;T$7&amp;"'!"&amp;"$E$13:$E$60")),"ARK MANGLER!")</f>
        <v>0</v>
      </c>
      <c r="U25" s="24">
        <f ca="1">IFERROR(SUMIF($A$8:$A$65,$A25,INDIRECT("'"&amp;U$7&amp;"'!"&amp;"$E$13:$E$60")),"ARK MANGLER!")</f>
        <v>0</v>
      </c>
      <c r="V25" s="24">
        <f ca="1">IFERROR(SUMIF($A$8:$A$65,$A25,INDIRECT("'"&amp;V$7&amp;"'!"&amp;"$E$13:$E$60")),"ARK MANGLER!")</f>
        <v>0</v>
      </c>
      <c r="W25" s="24">
        <f ca="1">IFERROR(SUMIF($A$8:$A$65,$A25,INDIRECT("'"&amp;W$7&amp;"'!"&amp;"$E$13:$E$60")),"ARK MANGLER!")</f>
        <v>0</v>
      </c>
      <c r="X25" s="24">
        <f ca="1">IFERROR(SUMIF($A$8:$A$65,$A25,INDIRECT("'"&amp;X$7&amp;"'!"&amp;"$E$13:$E$60")),"ARK MANGLER!")</f>
        <v>0</v>
      </c>
      <c r="Y25" s="26">
        <f ca="1">IFERROR(SUMIF($A$8:$A$65,$A25,INDIRECT("'"&amp;Y$7&amp;"'!"&amp;"$E$13:$E$60")),"ARK MANGLER!")</f>
        <v>0</v>
      </c>
      <c r="Z25" s="25">
        <f ca="1">IFERROR(SUMIF($A$8:$A$65,$A25,INDIRECT("'"&amp;Z$7&amp;"'!"&amp;"$E$13:$E$60")),"ARK MANGLER!")</f>
        <v>0</v>
      </c>
      <c r="AA25" s="24">
        <f ca="1">IFERROR(SUMIF($A$8:$A$65,$A25,INDIRECT("'"&amp;AA$7&amp;"'!"&amp;"$E$13:$E$60")),"ARK MANGLER!")</f>
        <v>0</v>
      </c>
      <c r="AB25" s="26">
        <f ca="1">IFERROR(SUMIF($A$8:$A$65,$A25,INDIRECT("'"&amp;AB$7&amp;"'!"&amp;"$E$13:$E$60")),"ARK MANGLER!")</f>
        <v>0</v>
      </c>
      <c r="AC25" s="24">
        <f ca="1">IFERROR(SUMIF($A$8:$A$65,$A25,INDIRECT("'"&amp;AC$7&amp;"'!"&amp;"$E$13:$E$60")),"ARK MANGLER!")</f>
        <v>-10500</v>
      </c>
      <c r="AD25" s="26">
        <f ca="1">IFERROR(SUMIF($A$8:$A$65,$A25,INDIRECT("'"&amp;AD$7&amp;"'!"&amp;"$E$13:$E$60")),"ARK MANGLER!")</f>
        <v>0</v>
      </c>
      <c r="AE25" s="27">
        <f ca="1">IFERROR(SUMIF($A$8:$A$65,$A25,INDIRECT("'"&amp;AE$7&amp;"'!"&amp;"$E$13:$E$60")),"ARK MANGLER!")</f>
        <v>0</v>
      </c>
      <c r="AF25" s="25">
        <f ca="1">IFERROR(SUMIF($A$8:$A$65,$A25,INDIRECT("'"&amp;AF$7&amp;"'!"&amp;"$E$13:$E$60")),"ARK MANGLER!")</f>
        <v>0</v>
      </c>
      <c r="AG25" s="24">
        <f ca="1">IFERROR(SUMIF($A$8:$A$65,$A25,INDIRECT("'"&amp;AG$7&amp;"'!"&amp;"$E$13:$E$60")),"ARK MANGLER!")</f>
        <v>0</v>
      </c>
      <c r="AH25" s="24">
        <f ca="1">IFERROR(SUMIF($A$8:$A$65,$A25,INDIRECT("'"&amp;AH$7&amp;"'!"&amp;"$E$13:$E$60")),"ARK MANGLER!")</f>
        <v>0</v>
      </c>
    </row>
    <row r="26" spans="1:34" ht="15.75" customHeight="1" x14ac:dyDescent="0.2">
      <c r="A26" s="1"/>
      <c r="B26" s="1"/>
      <c r="C26" s="28"/>
      <c r="D26" s="28"/>
      <c r="E26" s="28"/>
      <c r="F26" s="28"/>
      <c r="G26" s="28"/>
      <c r="H26" s="28"/>
      <c r="I26" s="28"/>
      <c r="J26" s="24"/>
      <c r="K26" s="29"/>
      <c r="L26" s="28"/>
      <c r="M26" s="28"/>
      <c r="N26" s="28"/>
      <c r="O26" s="29"/>
      <c r="P26" s="29"/>
      <c r="Q26" s="28"/>
      <c r="R26" s="28"/>
      <c r="S26" s="28"/>
      <c r="T26" s="28"/>
      <c r="U26" s="28"/>
      <c r="V26" s="28"/>
      <c r="W26" s="28"/>
      <c r="X26" s="28"/>
      <c r="Y26" s="1"/>
      <c r="Z26" s="16"/>
      <c r="AA26" s="1"/>
      <c r="AB26" s="1"/>
      <c r="AC26" s="1"/>
      <c r="AD26" s="1"/>
      <c r="AE26" s="16"/>
      <c r="AF26" s="16"/>
      <c r="AG26" s="1"/>
      <c r="AH26" s="1"/>
    </row>
    <row r="27" spans="1:34" ht="15.75" customHeight="1" x14ac:dyDescent="0.2">
      <c r="A27" s="63" t="s">
        <v>170</v>
      </c>
      <c r="B27" s="61"/>
      <c r="C27" s="30">
        <f t="shared" ref="C27:E27" si="1">SUM(C8:C26)</f>
        <v>0</v>
      </c>
      <c r="D27" s="30">
        <f t="shared" si="1"/>
        <v>0</v>
      </c>
      <c r="E27" s="31">
        <f t="shared" ca="1" si="1"/>
        <v>-5027385</v>
      </c>
      <c r="F27" s="30">
        <f ca="1">SUM(F9:F26)</f>
        <v>-1464000</v>
      </c>
      <c r="G27" s="30">
        <f t="shared" ref="G27:AH27" ca="1" si="2">SUM(G8:G26)</f>
        <v>0</v>
      </c>
      <c r="H27" s="30">
        <f t="shared" ca="1" si="2"/>
        <v>0</v>
      </c>
      <c r="I27" s="30">
        <f t="shared" ca="1" si="2"/>
        <v>-35050</v>
      </c>
      <c r="J27" s="30">
        <f t="shared" ca="1" si="2"/>
        <v>0</v>
      </c>
      <c r="K27" s="32">
        <f t="shared" ca="1" si="2"/>
        <v>-56550</v>
      </c>
      <c r="L27" s="30">
        <f t="shared" ca="1" si="2"/>
        <v>-104500</v>
      </c>
      <c r="M27" s="30">
        <f t="shared" ca="1" si="2"/>
        <v>-353425</v>
      </c>
      <c r="N27" s="33">
        <f t="shared" ca="1" si="2"/>
        <v>0</v>
      </c>
      <c r="O27" s="32">
        <f t="shared" ca="1" si="2"/>
        <v>0</v>
      </c>
      <c r="P27" s="32">
        <f t="shared" ca="1" si="2"/>
        <v>0</v>
      </c>
      <c r="Q27" s="30">
        <f t="shared" ca="1" si="2"/>
        <v>-165100</v>
      </c>
      <c r="R27" s="30">
        <f t="shared" ca="1" si="2"/>
        <v>-503125</v>
      </c>
      <c r="S27" s="30">
        <f t="shared" ca="1" si="2"/>
        <v>-183745</v>
      </c>
      <c r="T27" s="30">
        <f t="shared" ca="1" si="2"/>
        <v>-233400</v>
      </c>
      <c r="U27" s="30">
        <f t="shared" ca="1" si="2"/>
        <v>-123300</v>
      </c>
      <c r="V27" s="30">
        <f t="shared" ca="1" si="2"/>
        <v>-64068</v>
      </c>
      <c r="W27" s="30">
        <f t="shared" ca="1" si="2"/>
        <v>-457800</v>
      </c>
      <c r="X27" s="30">
        <f t="shared" ca="1" si="2"/>
        <v>-175690</v>
      </c>
      <c r="Y27" s="33">
        <f t="shared" ca="1" si="2"/>
        <v>0</v>
      </c>
      <c r="Z27" s="32">
        <f t="shared" ca="1" si="2"/>
        <v>-339647</v>
      </c>
      <c r="AA27" s="30">
        <f t="shared" ca="1" si="2"/>
        <v>-45900</v>
      </c>
      <c r="AB27" s="26">
        <f t="shared" ca="1" si="2"/>
        <v>0</v>
      </c>
      <c r="AC27" s="30">
        <f t="shared" ca="1" si="2"/>
        <v>-177900</v>
      </c>
      <c r="AD27" s="33">
        <f t="shared" ca="1" si="2"/>
        <v>0</v>
      </c>
      <c r="AE27" s="34">
        <f t="shared" ca="1" si="2"/>
        <v>0</v>
      </c>
      <c r="AF27" s="32">
        <f t="shared" ca="1" si="2"/>
        <v>0</v>
      </c>
      <c r="AG27" s="30">
        <f t="shared" ca="1" si="2"/>
        <v>-242570</v>
      </c>
      <c r="AH27" s="30">
        <f t="shared" ca="1" si="2"/>
        <v>-301615</v>
      </c>
    </row>
    <row r="28" spans="1:34" ht="15.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row>
    <row r="29" spans="1:34" ht="15.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row>
    <row r="30" spans="1:34" ht="15.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row>
    <row r="31" spans="1:34" ht="15.75" customHeight="1" x14ac:dyDescent="0.2">
      <c r="A31" s="65" t="s">
        <v>171</v>
      </c>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row>
    <row r="32" spans="1:34" ht="15.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6"/>
      <c r="AG32" s="1"/>
      <c r="AH32" s="1"/>
    </row>
    <row r="33" spans="1:34" ht="15.75" customHeight="1" x14ac:dyDescent="0.2">
      <c r="A33" s="19" t="s">
        <v>162</v>
      </c>
      <c r="B33" s="19" t="s">
        <v>163</v>
      </c>
      <c r="C33" s="19" t="s">
        <v>164</v>
      </c>
      <c r="D33" s="19" t="s">
        <v>165</v>
      </c>
      <c r="E33" s="20" t="s">
        <v>166</v>
      </c>
      <c r="F33" s="19" t="s">
        <v>128</v>
      </c>
      <c r="G33" s="19" t="s">
        <v>130</v>
      </c>
      <c r="H33" s="19" t="s">
        <v>131</v>
      </c>
      <c r="I33" s="19" t="s">
        <v>132</v>
      </c>
      <c r="J33" s="19" t="s">
        <v>133</v>
      </c>
      <c r="K33" s="19" t="s">
        <v>134</v>
      </c>
      <c r="L33" s="19" t="s">
        <v>135</v>
      </c>
      <c r="M33" s="19" t="s">
        <v>136</v>
      </c>
      <c r="N33" s="19" t="s">
        <v>137</v>
      </c>
      <c r="O33" s="19" t="s">
        <v>167</v>
      </c>
      <c r="P33" s="19" t="s">
        <v>139</v>
      </c>
      <c r="Q33" s="19" t="s">
        <v>140</v>
      </c>
      <c r="R33" s="19" t="s">
        <v>141</v>
      </c>
      <c r="S33" s="19" t="s">
        <v>142</v>
      </c>
      <c r="T33" s="19" t="s">
        <v>143</v>
      </c>
      <c r="U33" s="19" t="s">
        <v>144</v>
      </c>
      <c r="V33" s="19" t="s">
        <v>145</v>
      </c>
      <c r="W33" s="19" t="s">
        <v>146</v>
      </c>
      <c r="X33" s="19" t="s">
        <v>147</v>
      </c>
      <c r="Y33" s="19" t="s">
        <v>148</v>
      </c>
      <c r="Z33" s="19" t="s">
        <v>149</v>
      </c>
      <c r="AA33" s="19" t="s">
        <v>168</v>
      </c>
      <c r="AB33" s="19" t="s">
        <v>151</v>
      </c>
      <c r="AC33" s="19" t="s">
        <v>152</v>
      </c>
      <c r="AD33" s="19" t="s">
        <v>153</v>
      </c>
      <c r="AE33" s="19" t="s">
        <v>169</v>
      </c>
      <c r="AF33" s="35" t="s">
        <v>155</v>
      </c>
      <c r="AG33" s="19" t="s">
        <v>156</v>
      </c>
      <c r="AH33" s="19" t="s">
        <v>157</v>
      </c>
    </row>
    <row r="34" spans="1:34" ht="15.75" customHeight="1" x14ac:dyDescent="0.2">
      <c r="A34" s="21">
        <f>Kontoplan!B29</f>
        <v>5910</v>
      </c>
      <c r="B34" s="21" t="str">
        <f>Kontoplan!C29</f>
        <v>Lunsjkort</v>
      </c>
      <c r="C34" s="22"/>
      <c r="D34" s="22"/>
      <c r="E34" s="23">
        <f t="shared" ref="E34:E65" ca="1" si="3">SUMIF(F34:AH34,"&lt;&gt;#REF!")</f>
        <v>84000</v>
      </c>
      <c r="F34" s="24">
        <f ca="1">IFERROR(SUMIF($A$8:$A$65,$A34,INDIRECT("'"&amp;F$7&amp;"'!"&amp;"$E$13:$E$60")),"ARK MANGLER!")</f>
        <v>0</v>
      </c>
      <c r="G34" s="24">
        <f ca="1">IFERROR(SUMIF($A$8:$A$65,$A34,INDIRECT("'"&amp;G$7&amp;"'!"&amp;"$E$13:$E$60")),"ARK MANGLER!")</f>
        <v>0</v>
      </c>
      <c r="H34" s="24">
        <f ca="1">IFERROR(SUMIF($A$8:$A$65,$A34,INDIRECT("'"&amp;H$7&amp;"'!"&amp;"$E$13:$E$60")),"ARK MANGLER!")</f>
        <v>84000</v>
      </c>
      <c r="I34" s="24">
        <f ca="1">IFERROR(SUMIF($A$8:$A$65,$A34,INDIRECT("'"&amp;I$7&amp;"'!"&amp;"$E$13:$E$60")),"ARK MANGLER!")</f>
        <v>0</v>
      </c>
      <c r="J34" s="24">
        <f ca="1">IFERROR(SUMIF($A$8:$A$65,$A34,INDIRECT("'"&amp;J$7&amp;"'!"&amp;"$E$13:$E$60")),"ARK MANGLER!")</f>
        <v>0</v>
      </c>
      <c r="K34" s="25">
        <f ca="1">IFERROR(SUMIF($A$8:$A$65,$A34,INDIRECT("'"&amp;K$7&amp;"'!"&amp;"$E$13:$E$60")),"ARK MANGLER!")</f>
        <v>0</v>
      </c>
      <c r="L34" s="24">
        <f ca="1">IFERROR(SUMIF($A$8:$A$65,$A34,INDIRECT("'"&amp;L$7&amp;"'!"&amp;"$E$13:$E$60")),"ARK MANGLER!")</f>
        <v>0</v>
      </c>
      <c r="M34" s="24">
        <f ca="1">IFERROR(SUMIF($A$8:$A$65,$A34,INDIRECT("'"&amp;M$7&amp;"'!"&amp;"$E$13:$E$60")),"ARK MANGLER!")</f>
        <v>0</v>
      </c>
      <c r="N34" s="26">
        <f ca="1">IFERROR(SUMIF($A$8:$A$65,$A34,INDIRECT("'"&amp;N$7&amp;"'!"&amp;"$E$13:$E$60")),"ARK MANGLER!")</f>
        <v>0</v>
      </c>
      <c r="O34" s="25">
        <f ca="1">IFERROR(SUMIF($A$8:$A$65,$A34,INDIRECT("'"&amp;O$7&amp;"'!"&amp;"$E$13:$E$60")),"ARK MANGLER!")</f>
        <v>0</v>
      </c>
      <c r="P34" s="25">
        <f ca="1">IFERROR(SUMIF($A$8:$A$65,$A34,INDIRECT("'"&amp;P$7&amp;"'!"&amp;"$E$13:$E$60")),"ARK MANGLER!")</f>
        <v>0</v>
      </c>
      <c r="Q34" s="24">
        <f ca="1">IFERROR(SUMIF($A$8:$A$65,$A34,INDIRECT("'"&amp;Q$7&amp;"'!"&amp;"$E$13:$E$60")),"ARK MANGLER!")</f>
        <v>0</v>
      </c>
      <c r="R34" s="24">
        <f ca="1">IFERROR(SUMIF($A$8:$A$65,$A34,INDIRECT("'"&amp;R$7&amp;"'!"&amp;"$E$13:$E$60")),"ARK MANGLER!")</f>
        <v>0</v>
      </c>
      <c r="S34" s="24">
        <f ca="1">IFERROR(SUMIF($A$8:$A$65,$A34,INDIRECT("'"&amp;S$7&amp;"'!"&amp;"$E$13:$E$60")),"ARK MANGLER!")</f>
        <v>0</v>
      </c>
      <c r="T34" s="24">
        <f ca="1">IFERROR(SUMIF($A$8:$A$65,$A34,INDIRECT("'"&amp;T$7&amp;"'!"&amp;"$E$13:$E$60")),"ARK MANGLER!")</f>
        <v>0</v>
      </c>
      <c r="U34" s="24">
        <f ca="1">IFERROR(SUMIF($A$8:$A$65,$A34,INDIRECT("'"&amp;U$7&amp;"'!"&amp;"$E$13:$E$60")),"ARK MANGLER!")</f>
        <v>0</v>
      </c>
      <c r="V34" s="24">
        <f ca="1">IFERROR(SUMIF($A$8:$A$65,$A34,INDIRECT("'"&amp;V$7&amp;"'!"&amp;"$E$13:$E$60")),"ARK MANGLER!")</f>
        <v>0</v>
      </c>
      <c r="W34" s="24">
        <f ca="1">IFERROR(SUMIF($A$8:$A$65,$A34,INDIRECT("'"&amp;W$7&amp;"'!"&amp;"$E$13:$E$60")),"ARK MANGLER!")</f>
        <v>0</v>
      </c>
      <c r="X34" s="24">
        <f ca="1">IFERROR(SUMIF($A$8:$A$65,$A34,INDIRECT("'"&amp;X$7&amp;"'!"&amp;"$E$13:$E$60")),"ARK MANGLER!")</f>
        <v>0</v>
      </c>
      <c r="Y34" s="26">
        <f ca="1">IFERROR(SUMIF($A$8:$A$65,$A34,INDIRECT("'"&amp;Y$7&amp;"'!"&amp;"$E$13:$E$60")),"ARK MANGLER!")</f>
        <v>0</v>
      </c>
      <c r="Z34" s="25">
        <f ca="1">IFERROR(SUMIF($A$8:$A$65,$A34,INDIRECT("'"&amp;Z$7&amp;"'!"&amp;"$E$13:$E$60")),"ARK MANGLER!")</f>
        <v>0</v>
      </c>
      <c r="AA34" s="24">
        <f ca="1">IFERROR(SUMIF($A$8:$A$65,$A34,INDIRECT("'"&amp;AA$7&amp;"'!"&amp;"$E$13:$E$60")),"ARK MANGLER!")</f>
        <v>0</v>
      </c>
      <c r="AB34" s="26">
        <f ca="1">IFERROR(SUMIF($A$8:$A$65,$A34,INDIRECT("'"&amp;AB$7&amp;"'!"&amp;"$E$13:$E$60")),"ARK MANGLER!")</f>
        <v>0</v>
      </c>
      <c r="AC34" s="24">
        <f ca="1">IFERROR(SUMIF($A$8:$A$65,$A34,INDIRECT("'"&amp;AC$7&amp;"'!"&amp;"$E$13:$E$60")),"ARK MANGLER!")</f>
        <v>0</v>
      </c>
      <c r="AD34" s="26">
        <f ca="1">IFERROR(SUMIF($A$8:$A$65,$A34,INDIRECT("'"&amp;AD$7&amp;"'!"&amp;"$E$13:$E$60")),"ARK MANGLER!")</f>
        <v>0</v>
      </c>
      <c r="AE34" s="27">
        <f ca="1">IFERROR(SUMIF($A$8:$A$65,$A34,INDIRECT("'"&amp;AE$7&amp;"'!"&amp;"$E$13:$E$60")),"ARK MANGLER!")</f>
        <v>0</v>
      </c>
      <c r="AF34" s="25">
        <f ca="1">IFERROR(SUMIF($A$8:$A$65,$A34,INDIRECT("'"&amp;AF$7&amp;"'!"&amp;"$E$13:$E$60")),"ARK MANGLER!")</f>
        <v>0</v>
      </c>
      <c r="AG34" s="24">
        <f ca="1">IFERROR(SUMIF($A$8:$A$65,$A34,INDIRECT("'"&amp;AG$7&amp;"'!"&amp;"$E$13:$E$60")),"ARK MANGLER!")</f>
        <v>0</v>
      </c>
      <c r="AH34" s="24">
        <f ca="1">IFERROR(SUMIF($A$8:$A$65,$A34,INDIRECT("'"&amp;AH$7&amp;"'!"&amp;"$E$13:$E$60")),"ARK MANGLER!")</f>
        <v>0</v>
      </c>
    </row>
    <row r="35" spans="1:34" ht="15.75" customHeight="1" x14ac:dyDescent="0.2">
      <c r="A35" s="21">
        <f>Kontoplan!B30</f>
        <v>5995</v>
      </c>
      <c r="B35" s="21" t="str">
        <f>Kontoplan!C30</f>
        <v>Styrekostnader</v>
      </c>
      <c r="C35" s="22"/>
      <c r="D35" s="22"/>
      <c r="E35" s="23">
        <f t="shared" ca="1" si="3"/>
        <v>44045</v>
      </c>
      <c r="F35" s="24">
        <f ca="1">IFERROR(SUMIF($A$8:$A$65,$A35,INDIRECT("'"&amp;F$7&amp;"'!"&amp;"$E$13:$E$60")),"ARK MANGLER!")</f>
        <v>0</v>
      </c>
      <c r="G35" s="24">
        <f ca="1">IFERROR(SUMIF($A$8:$A$65,$A35,INDIRECT("'"&amp;G$7&amp;"'!"&amp;"$E$13:$E$60")),"ARK MANGLER!")</f>
        <v>26200</v>
      </c>
      <c r="H35" s="24">
        <f ca="1">IFERROR(SUMIF($A$8:$A$65,$A35,INDIRECT("'"&amp;H$7&amp;"'!"&amp;"$E$13:$E$60")),"ARK MANGLER!")</f>
        <v>0</v>
      </c>
      <c r="I35" s="24">
        <f ca="1">IFERROR(SUMIF($A$8:$A$65,$A35,INDIRECT("'"&amp;I$7&amp;"'!"&amp;"$E$13:$E$60")),"ARK MANGLER!")</f>
        <v>750</v>
      </c>
      <c r="J35" s="24">
        <f ca="1">IFERROR(SUMIF($A$8:$A$65,$A35,INDIRECT("'"&amp;J$7&amp;"'!"&amp;"$E$13:$E$60")),"ARK MANGLER!")</f>
        <v>0</v>
      </c>
      <c r="K35" s="25">
        <f ca="1">IFERROR(SUMIF($A$8:$A$65,$A35,INDIRECT("'"&amp;K$7&amp;"'!"&amp;"$E$13:$E$60")),"ARK MANGLER!")</f>
        <v>2250</v>
      </c>
      <c r="L35" s="24">
        <f ca="1">IFERROR(SUMIF($A$8:$A$65,$A35,INDIRECT("'"&amp;L$7&amp;"'!"&amp;"$E$13:$E$60")),"ARK MANGLER!")</f>
        <v>1500</v>
      </c>
      <c r="M35" s="24">
        <f ca="1">IFERROR(SUMIF($A$8:$A$65,$A35,INDIRECT("'"&amp;M$7&amp;"'!"&amp;"$E$13:$E$60")),"ARK MANGLER!")</f>
        <v>0</v>
      </c>
      <c r="N35" s="26">
        <f ca="1">IFERROR(SUMIF($A$8:$A$65,$A35,INDIRECT("'"&amp;N$7&amp;"'!"&amp;"$E$13:$E$60")),"ARK MANGLER!")</f>
        <v>0</v>
      </c>
      <c r="O35" s="25">
        <f ca="1">IFERROR(SUMIF($A$8:$A$65,$A35,INDIRECT("'"&amp;O$7&amp;"'!"&amp;"$E$13:$E$60")),"ARK MANGLER!")</f>
        <v>0</v>
      </c>
      <c r="P35" s="25">
        <f ca="1">IFERROR(SUMIF($A$8:$A$65,$A35,INDIRECT("'"&amp;P$7&amp;"'!"&amp;"$E$13:$E$60")),"ARK MANGLER!")</f>
        <v>0</v>
      </c>
      <c r="Q35" s="24">
        <f ca="1">IFERROR(SUMIF($A$8:$A$65,$A35,INDIRECT("'"&amp;Q$7&amp;"'!"&amp;"$E$13:$E$60")),"ARK MANGLER!")</f>
        <v>0</v>
      </c>
      <c r="R35" s="24">
        <f ca="1">IFERROR(SUMIF($A$8:$A$65,$A35,INDIRECT("'"&amp;R$7&amp;"'!"&amp;"$E$13:$E$60")),"ARK MANGLER!")</f>
        <v>875</v>
      </c>
      <c r="S35" s="24">
        <f ca="1">IFERROR(SUMIF($A$8:$A$65,$A35,INDIRECT("'"&amp;S$7&amp;"'!"&amp;"$E$13:$E$60")),"ARK MANGLER!")</f>
        <v>0</v>
      </c>
      <c r="T35" s="24">
        <f ca="1">IFERROR(SUMIF($A$8:$A$65,$A35,INDIRECT("'"&amp;T$7&amp;"'!"&amp;"$E$13:$E$60")),"ARK MANGLER!")</f>
        <v>3500</v>
      </c>
      <c r="U35" s="24">
        <f ca="1">IFERROR(SUMIF($A$8:$A$65,$A35,INDIRECT("'"&amp;U$7&amp;"'!"&amp;"$E$13:$E$60")),"ARK MANGLER!")</f>
        <v>4250</v>
      </c>
      <c r="V35" s="24">
        <f ca="1">IFERROR(SUMIF($A$8:$A$65,$A35,INDIRECT("'"&amp;V$7&amp;"'!"&amp;"$E$13:$E$60")),"ARK MANGLER!")</f>
        <v>0</v>
      </c>
      <c r="W35" s="24">
        <f ca="1">IFERROR(SUMIF($A$8:$A$65,$A35,INDIRECT("'"&amp;W$7&amp;"'!"&amp;"$E$13:$E$60")),"ARK MANGLER!")</f>
        <v>750</v>
      </c>
      <c r="X35" s="24">
        <f ca="1">IFERROR(SUMIF($A$8:$A$65,$A35,INDIRECT("'"&amp;X$7&amp;"'!"&amp;"$E$13:$E$60")),"ARK MANGLER!")</f>
        <v>0</v>
      </c>
      <c r="Y35" s="26">
        <f ca="1">IFERROR(SUMIF($A$8:$A$65,$A35,INDIRECT("'"&amp;Y$7&amp;"'!"&amp;"$E$13:$E$60")),"ARK MANGLER!")</f>
        <v>0</v>
      </c>
      <c r="Z35" s="25">
        <f ca="1">IFERROR(SUMIF($A$8:$A$65,$A35,INDIRECT("'"&amp;Z$7&amp;"'!"&amp;"$E$13:$E$60")),"ARK MANGLER!")</f>
        <v>0</v>
      </c>
      <c r="AA35" s="24">
        <f ca="1">IFERROR(SUMIF($A$8:$A$65,$A35,INDIRECT("'"&amp;AA$7&amp;"'!"&amp;"$E$13:$E$60")),"ARK MANGLER!")</f>
        <v>750</v>
      </c>
      <c r="AB35" s="26">
        <f ca="1">IFERROR(SUMIF($A$8:$A$65,$A35,INDIRECT("'"&amp;AB$7&amp;"'!"&amp;"$E$13:$E$60")),"ARK MANGLER!")</f>
        <v>0</v>
      </c>
      <c r="AC35" s="24">
        <f ca="1">IFERROR(SUMIF($A$8:$A$65,$A35,INDIRECT("'"&amp;AC$7&amp;"'!"&amp;"$E$13:$E$60")),"ARK MANGLER!")</f>
        <v>1000</v>
      </c>
      <c r="AD35" s="26">
        <f ca="1">IFERROR(SUMIF($A$8:$A$65,$A35,INDIRECT("'"&amp;AD$7&amp;"'!"&amp;"$E$13:$E$60")),"ARK MANGLER!")</f>
        <v>0</v>
      </c>
      <c r="AE35" s="27">
        <f ca="1">IFERROR(SUMIF($A$8:$A$65,$A35,INDIRECT("'"&amp;AE$7&amp;"'!"&amp;"$E$13:$E$60")),"ARK MANGLER!")</f>
        <v>0</v>
      </c>
      <c r="AF35" s="25">
        <f ca="1">IFERROR(SUMIF($A$8:$A$65,$A35,INDIRECT("'"&amp;AF$7&amp;"'!"&amp;"$E$13:$E$60")),"ARK MANGLER!")</f>
        <v>0</v>
      </c>
      <c r="AG35" s="24">
        <f ca="1">IFERROR(SUMIF($A$8:$A$65,$A35,INDIRECT("'"&amp;AG$7&amp;"'!"&amp;"$E$13:$E$60")),"ARK MANGLER!")</f>
        <v>720</v>
      </c>
      <c r="AH35" s="24">
        <f ca="1">IFERROR(SUMIF($A$8:$A$65,$A35,INDIRECT("'"&amp;AH$7&amp;"'!"&amp;"$E$13:$E$60")),"ARK MANGLER!")</f>
        <v>1500</v>
      </c>
    </row>
    <row r="36" spans="1:34" ht="15.75" customHeight="1" x14ac:dyDescent="0.2">
      <c r="A36" s="21">
        <f>Kontoplan!B31</f>
        <v>6480</v>
      </c>
      <c r="B36" s="21" t="str">
        <f>Kontoplan!C31</f>
        <v>Leiekostnad idrett</v>
      </c>
      <c r="C36" s="22"/>
      <c r="D36" s="22"/>
      <c r="E36" s="23">
        <f t="shared" ca="1" si="3"/>
        <v>876316</v>
      </c>
      <c r="F36" s="24">
        <f ca="1">IFERROR(SUMIF($A$8:$A$65,$A36,INDIRECT("'"&amp;F$7&amp;"'!"&amp;"$E$13:$E$60")),"ARK MANGLER!")</f>
        <v>0</v>
      </c>
      <c r="G36" s="24">
        <f ca="1">IFERROR(SUMIF($A$8:$A$65,$A36,INDIRECT("'"&amp;G$7&amp;"'!"&amp;"$E$13:$E$60")),"ARK MANGLER!")</f>
        <v>0</v>
      </c>
      <c r="H36" s="24">
        <f ca="1">IFERROR(SUMIF($A$8:$A$65,$A36,INDIRECT("'"&amp;H$7&amp;"'!"&amp;"$E$13:$E$60")),"ARK MANGLER!")</f>
        <v>0</v>
      </c>
      <c r="I36" s="24">
        <f ca="1">IFERROR(SUMIF($A$8:$A$65,$A36,INDIRECT("'"&amp;I$7&amp;"'!"&amp;"$E$13:$E$60")),"ARK MANGLER!")</f>
        <v>0</v>
      </c>
      <c r="J36" s="24">
        <f ca="1">IFERROR(SUMIF($A$8:$A$65,$A36,INDIRECT("'"&amp;J$7&amp;"'!"&amp;"$E$13:$E$60")),"ARK MANGLER!")</f>
        <v>0</v>
      </c>
      <c r="K36" s="25">
        <f ca="1">IFERROR(SUMIF($A$8:$A$65,$A36,INDIRECT("'"&amp;K$7&amp;"'!"&amp;"$E$13:$E$60")),"ARK MANGLER!")</f>
        <v>61420</v>
      </c>
      <c r="L36" s="24">
        <f ca="1">IFERROR(SUMIF($A$8:$A$65,$A36,INDIRECT("'"&amp;L$7&amp;"'!"&amp;"$E$13:$E$60")),"ARK MANGLER!")</f>
        <v>60000</v>
      </c>
      <c r="M36" s="24">
        <f ca="1">IFERROR(SUMIF($A$8:$A$65,$A36,INDIRECT("'"&amp;M$7&amp;"'!"&amp;"$E$13:$E$60")),"ARK MANGLER!")</f>
        <v>5000</v>
      </c>
      <c r="N36" s="26">
        <f ca="1">IFERROR(SUMIF($A$8:$A$65,$A36,INDIRECT("'"&amp;N$7&amp;"'!"&amp;"$E$13:$E$60")),"ARK MANGLER!")</f>
        <v>0</v>
      </c>
      <c r="O36" s="25">
        <f ca="1">IFERROR(SUMIF($A$8:$A$65,$A36,INDIRECT("'"&amp;O$7&amp;"'!"&amp;"$E$13:$E$60")),"ARK MANGLER!")</f>
        <v>0</v>
      </c>
      <c r="P36" s="25">
        <f ca="1">IFERROR(SUMIF($A$8:$A$65,$A36,INDIRECT("'"&amp;P$7&amp;"'!"&amp;"$E$13:$E$60")),"ARK MANGLER!")</f>
        <v>0</v>
      </c>
      <c r="Q36" s="24">
        <f ca="1">IFERROR(SUMIF($A$8:$A$65,$A36,INDIRECT("'"&amp;Q$7&amp;"'!"&amp;"$E$13:$E$60")),"ARK MANGLER!")</f>
        <v>54500</v>
      </c>
      <c r="R36" s="24">
        <f ca="1">IFERROR(SUMIF($A$8:$A$65,$A36,INDIRECT("'"&amp;R$7&amp;"'!"&amp;"$E$13:$E$60")),"ARK MANGLER!")</f>
        <v>233250</v>
      </c>
      <c r="S36" s="24">
        <f ca="1">IFERROR(SUMIF($A$8:$A$65,$A36,INDIRECT("'"&amp;S$7&amp;"'!"&amp;"$E$13:$E$60")),"ARK MANGLER!")</f>
        <v>6142</v>
      </c>
      <c r="T36" s="24">
        <f ca="1">IFERROR(SUMIF($A$8:$A$65,$A36,INDIRECT("'"&amp;T$7&amp;"'!"&amp;"$E$13:$E$60")),"ARK MANGLER!")</f>
        <v>0</v>
      </c>
      <c r="U36" s="24">
        <f ca="1">IFERROR(SUMIF($A$8:$A$65,$A36,INDIRECT("'"&amp;U$7&amp;"'!"&amp;"$E$13:$E$60")),"ARK MANGLER!")</f>
        <v>31080</v>
      </c>
      <c r="V36" s="24">
        <f ca="1">IFERROR(SUMIF($A$8:$A$65,$A36,INDIRECT("'"&amp;V$7&amp;"'!"&amp;"$E$13:$E$60")),"ARK MANGLER!")</f>
        <v>50554</v>
      </c>
      <c r="W36" s="24">
        <f ca="1">IFERROR(SUMIF($A$8:$A$65,$A36,INDIRECT("'"&amp;W$7&amp;"'!"&amp;"$E$13:$E$60")),"ARK MANGLER!")</f>
        <v>60000</v>
      </c>
      <c r="X36" s="24">
        <f ca="1">IFERROR(SUMIF($A$8:$A$65,$A36,INDIRECT("'"&amp;X$7&amp;"'!"&amp;"$E$13:$E$60")),"ARK MANGLER!")</f>
        <v>0</v>
      </c>
      <c r="Y36" s="26">
        <f ca="1">IFERROR(SUMIF($A$8:$A$65,$A36,INDIRECT("'"&amp;Y$7&amp;"'!"&amp;"$E$13:$E$60")),"ARK MANGLER!")</f>
        <v>0</v>
      </c>
      <c r="Z36" s="25">
        <f ca="1">IFERROR(SUMIF($A$8:$A$65,$A36,INDIRECT("'"&amp;Z$7&amp;"'!"&amp;"$E$13:$E$60")),"ARK MANGLER!")</f>
        <v>93435</v>
      </c>
      <c r="AA36" s="24">
        <f ca="1">IFERROR(SUMIF($A$8:$A$65,$A36,INDIRECT("'"&amp;AA$7&amp;"'!"&amp;"$E$13:$E$60")),"ARK MANGLER!")</f>
        <v>59280</v>
      </c>
      <c r="AB36" s="26">
        <f ca="1">IFERROR(SUMIF($A$8:$A$65,$A36,INDIRECT("'"&amp;AB$7&amp;"'!"&amp;"$E$13:$E$60")),"ARK MANGLER!")</f>
        <v>0</v>
      </c>
      <c r="AC36" s="24">
        <f ca="1">IFERROR(SUMIF($A$8:$A$65,$A36,INDIRECT("'"&amp;AC$7&amp;"'!"&amp;"$E$13:$E$60")),"ARK MANGLER!")</f>
        <v>26000</v>
      </c>
      <c r="AD36" s="26">
        <f ca="1">IFERROR(SUMIF($A$8:$A$65,$A36,INDIRECT("'"&amp;AD$7&amp;"'!"&amp;"$E$13:$E$60")),"ARK MANGLER!")</f>
        <v>0</v>
      </c>
      <c r="AE36" s="27">
        <f ca="1">IFERROR(SUMIF($A$8:$A$65,$A36,INDIRECT("'"&amp;AE$7&amp;"'!"&amp;"$E$13:$E$60")),"ARK MANGLER!")</f>
        <v>0</v>
      </c>
      <c r="AF36" s="25">
        <f ca="1">IFERROR(SUMIF($A$8:$A$65,$A36,INDIRECT("'"&amp;AF$7&amp;"'!"&amp;"$E$13:$E$60")),"ARK MANGLER!")</f>
        <v>0</v>
      </c>
      <c r="AG36" s="24">
        <f ca="1">IFERROR(SUMIF($A$8:$A$65,$A36,INDIRECT("'"&amp;AG$7&amp;"'!"&amp;"$E$13:$E$60")),"ARK MANGLER!")</f>
        <v>60880</v>
      </c>
      <c r="AH36" s="24">
        <f ca="1">IFERROR(SUMIF($A$8:$A$65,$A36,INDIRECT("'"&amp;AH$7&amp;"'!"&amp;"$E$13:$E$60")),"ARK MANGLER!")</f>
        <v>74775</v>
      </c>
    </row>
    <row r="37" spans="1:34" ht="15.75" customHeight="1" x14ac:dyDescent="0.2">
      <c r="A37" s="21">
        <f>Kontoplan!B32</f>
        <v>6490</v>
      </c>
      <c r="B37" s="21" t="str">
        <f>Kontoplan!C32</f>
        <v>Leiekostnad annen</v>
      </c>
      <c r="C37" s="22"/>
      <c r="D37" s="22"/>
      <c r="E37" s="23">
        <f t="shared" ca="1" si="3"/>
        <v>441100</v>
      </c>
      <c r="F37" s="24">
        <f ca="1">IFERROR(SUMIF($A$8:$A$65,$A37,INDIRECT("'"&amp;F$7&amp;"'!"&amp;"$E$13:$E$60")),"ARK MANGLER!")</f>
        <v>0</v>
      </c>
      <c r="G37" s="24">
        <f ca="1">IFERROR(SUMIF($A$8:$A$65,$A37,INDIRECT("'"&amp;G$7&amp;"'!"&amp;"$E$13:$E$60")),"ARK MANGLER!")</f>
        <v>0</v>
      </c>
      <c r="H37" s="24">
        <f ca="1">IFERROR(SUMIF($A$8:$A$65,$A37,INDIRECT("'"&amp;H$7&amp;"'!"&amp;"$E$13:$E$60")),"ARK MANGLER!")</f>
        <v>0</v>
      </c>
      <c r="I37" s="24">
        <f ca="1">IFERROR(SUMIF($A$8:$A$65,$A37,INDIRECT("'"&amp;I$7&amp;"'!"&amp;"$E$13:$E$60")),"ARK MANGLER!")</f>
        <v>0</v>
      </c>
      <c r="J37" s="24">
        <f ca="1">IFERROR(SUMIF($A$8:$A$65,$A37,INDIRECT("'"&amp;J$7&amp;"'!"&amp;"$E$13:$E$60")),"ARK MANGLER!")</f>
        <v>0</v>
      </c>
      <c r="K37" s="25">
        <f ca="1">IFERROR(SUMIF($A$8:$A$65,$A37,INDIRECT("'"&amp;K$7&amp;"'!"&amp;"$E$13:$E$60")),"ARK MANGLER!")</f>
        <v>0</v>
      </c>
      <c r="L37" s="24">
        <f ca="1">IFERROR(SUMIF($A$8:$A$65,$A37,INDIRECT("'"&amp;L$7&amp;"'!"&amp;"$E$13:$E$60")),"ARK MANGLER!")</f>
        <v>0</v>
      </c>
      <c r="M37" s="24">
        <f ca="1">IFERROR(SUMIF($A$8:$A$65,$A37,INDIRECT("'"&amp;M$7&amp;"'!"&amp;"$E$13:$E$60")),"ARK MANGLER!")</f>
        <v>0</v>
      </c>
      <c r="N37" s="26">
        <f ca="1">IFERROR(SUMIF($A$8:$A$65,$A37,INDIRECT("'"&amp;N$7&amp;"'!"&amp;"$E$13:$E$60")),"ARK MANGLER!")</f>
        <v>0</v>
      </c>
      <c r="O37" s="25">
        <f ca="1">IFERROR(SUMIF($A$8:$A$65,$A37,INDIRECT("'"&amp;O$7&amp;"'!"&amp;"$E$13:$E$60")),"ARK MANGLER!")</f>
        <v>0</v>
      </c>
      <c r="P37" s="25">
        <f ca="1">IFERROR(SUMIF($A$8:$A$65,$A37,INDIRECT("'"&amp;P$7&amp;"'!"&amp;"$E$13:$E$60")),"ARK MANGLER!")</f>
        <v>0</v>
      </c>
      <c r="Q37" s="24">
        <f ca="1">IFERROR(SUMIF($A$8:$A$65,$A37,INDIRECT("'"&amp;Q$7&amp;"'!"&amp;"$E$13:$E$60")),"ARK MANGLER!")</f>
        <v>0</v>
      </c>
      <c r="R37" s="24">
        <f ca="1">IFERROR(SUMIF($A$8:$A$65,$A37,INDIRECT("'"&amp;R$7&amp;"'!"&amp;"$E$13:$E$60")),"ARK MANGLER!")</f>
        <v>0</v>
      </c>
      <c r="S37" s="24">
        <f ca="1">IFERROR(SUMIF($A$8:$A$65,$A37,INDIRECT("'"&amp;S$7&amp;"'!"&amp;"$E$13:$E$60")),"ARK MANGLER!")</f>
        <v>0</v>
      </c>
      <c r="T37" s="24">
        <f ca="1">IFERROR(SUMIF($A$8:$A$65,$A37,INDIRECT("'"&amp;T$7&amp;"'!"&amp;"$E$13:$E$60")),"ARK MANGLER!")</f>
        <v>24100</v>
      </c>
      <c r="U37" s="24">
        <f ca="1">IFERROR(SUMIF($A$8:$A$65,$A37,INDIRECT("'"&amp;U$7&amp;"'!"&amp;"$E$13:$E$60")),"ARK MANGLER!")</f>
        <v>35000</v>
      </c>
      <c r="V37" s="24">
        <f ca="1">IFERROR(SUMIF($A$8:$A$65,$A37,INDIRECT("'"&amp;V$7&amp;"'!"&amp;"$E$13:$E$60")),"ARK MANGLER!")</f>
        <v>0</v>
      </c>
      <c r="W37" s="24">
        <f ca="1">IFERROR(SUMIF($A$8:$A$65,$A37,INDIRECT("'"&amp;W$7&amp;"'!"&amp;"$E$13:$E$60")),"ARK MANGLER!")</f>
        <v>0</v>
      </c>
      <c r="X37" s="24">
        <f ca="1">IFERROR(SUMIF($A$8:$A$65,$A37,INDIRECT("'"&amp;X$7&amp;"'!"&amp;"$E$13:$E$60")),"ARK MANGLER!")</f>
        <v>0</v>
      </c>
      <c r="Y37" s="26">
        <f ca="1">IFERROR(SUMIF($A$8:$A$65,$A37,INDIRECT("'"&amp;Y$7&amp;"'!"&amp;"$E$13:$E$60")),"ARK MANGLER!")</f>
        <v>0</v>
      </c>
      <c r="Z37" s="25">
        <f ca="1">IFERROR(SUMIF($A$8:$A$65,$A37,INDIRECT("'"&amp;Z$7&amp;"'!"&amp;"$E$13:$E$60")),"ARK MANGLER!")</f>
        <v>235500</v>
      </c>
      <c r="AA37" s="24">
        <f ca="1">IFERROR(SUMIF($A$8:$A$65,$A37,INDIRECT("'"&amp;AA$7&amp;"'!"&amp;"$E$13:$E$60")),"ARK MANGLER!")</f>
        <v>0</v>
      </c>
      <c r="AB37" s="26">
        <f ca="1">IFERROR(SUMIF($A$8:$A$65,$A37,INDIRECT("'"&amp;AB$7&amp;"'!"&amp;"$E$13:$E$60")),"ARK MANGLER!")</f>
        <v>0</v>
      </c>
      <c r="AC37" s="24">
        <f ca="1">IFERROR(SUMIF($A$8:$A$65,$A37,INDIRECT("'"&amp;AC$7&amp;"'!"&amp;"$E$13:$E$60")),"ARK MANGLER!")</f>
        <v>3000</v>
      </c>
      <c r="AD37" s="26">
        <f ca="1">IFERROR(SUMIF($A$8:$A$65,$A37,INDIRECT("'"&amp;AD$7&amp;"'!"&amp;"$E$13:$E$60")),"ARK MANGLER!")</f>
        <v>0</v>
      </c>
      <c r="AE37" s="27">
        <f ca="1">IFERROR(SUMIF($A$8:$A$65,$A37,INDIRECT("'"&amp;AE$7&amp;"'!"&amp;"$E$13:$E$60")),"ARK MANGLER!")</f>
        <v>0</v>
      </c>
      <c r="AF37" s="25">
        <f ca="1">IFERROR(SUMIF($A$8:$A$65,$A37,INDIRECT("'"&amp;AF$7&amp;"'!"&amp;"$E$13:$E$60")),"ARK MANGLER!")</f>
        <v>0</v>
      </c>
      <c r="AG37" s="24">
        <f ca="1">IFERROR(SUMIF($A$8:$A$65,$A37,INDIRECT("'"&amp;AG$7&amp;"'!"&amp;"$E$13:$E$60")),"ARK MANGLER!")</f>
        <v>105000</v>
      </c>
      <c r="AH37" s="24">
        <f ca="1">IFERROR(SUMIF($A$8:$A$65,$A37,INDIRECT("'"&amp;AH$7&amp;"'!"&amp;"$E$13:$E$60")),"ARK MANGLER!")</f>
        <v>38500</v>
      </c>
    </row>
    <row r="38" spans="1:34" ht="15.75" customHeight="1" x14ac:dyDescent="0.2">
      <c r="A38" s="21">
        <f>Kontoplan!B33</f>
        <v>6540</v>
      </c>
      <c r="B38" s="21" t="str">
        <f>Kontoplan!C33</f>
        <v>Idrettsutstyr</v>
      </c>
      <c r="C38" s="22"/>
      <c r="D38" s="22"/>
      <c r="E38" s="23">
        <f t="shared" ca="1" si="3"/>
        <v>112140</v>
      </c>
      <c r="F38" s="24">
        <f ca="1">IFERROR(SUMIF($A$8:$A$65,$A38,INDIRECT("'"&amp;F$7&amp;"'!"&amp;"$E$13:$E$60")),"ARK MANGLER!")</f>
        <v>10000</v>
      </c>
      <c r="G38" s="24">
        <f ca="1">IFERROR(SUMIF($A$8:$A$65,$A38,INDIRECT("'"&amp;G$7&amp;"'!"&amp;"$E$13:$E$60")),"ARK MANGLER!")</f>
        <v>0</v>
      </c>
      <c r="H38" s="24">
        <f ca="1">IFERROR(SUMIF($A$8:$A$65,$A38,INDIRECT("'"&amp;H$7&amp;"'!"&amp;"$E$13:$E$60")),"ARK MANGLER!")</f>
        <v>0</v>
      </c>
      <c r="I38" s="24">
        <f ca="1">IFERROR(SUMIF($A$8:$A$65,$A38,INDIRECT("'"&amp;I$7&amp;"'!"&amp;"$E$13:$E$60")),"ARK MANGLER!")</f>
        <v>1000</v>
      </c>
      <c r="J38" s="24">
        <f ca="1">IFERROR(SUMIF($A$8:$A$65,$A38,INDIRECT("'"&amp;J$7&amp;"'!"&amp;"$E$13:$E$60")),"ARK MANGLER!")</f>
        <v>0</v>
      </c>
      <c r="K38" s="25">
        <f ca="1">IFERROR(SUMIF($A$8:$A$65,$A38,INDIRECT("'"&amp;K$7&amp;"'!"&amp;"$E$13:$E$60")),"ARK MANGLER!")</f>
        <v>3000</v>
      </c>
      <c r="L38" s="24">
        <f ca="1">IFERROR(SUMIF($A$8:$A$65,$A38,INDIRECT("'"&amp;L$7&amp;"'!"&amp;"$E$13:$E$60")),"ARK MANGLER!")</f>
        <v>0</v>
      </c>
      <c r="M38" s="24">
        <f ca="1">IFERROR(SUMIF($A$8:$A$65,$A38,INDIRECT("'"&amp;M$7&amp;"'!"&amp;"$E$13:$E$60")),"ARK MANGLER!")</f>
        <v>0</v>
      </c>
      <c r="N38" s="26">
        <f ca="1">IFERROR(SUMIF($A$8:$A$65,$A38,INDIRECT("'"&amp;N$7&amp;"'!"&amp;"$E$13:$E$60")),"ARK MANGLER!")</f>
        <v>0</v>
      </c>
      <c r="O38" s="25">
        <f ca="1">IFERROR(SUMIF($A$8:$A$65,$A38,INDIRECT("'"&amp;O$7&amp;"'!"&amp;"$E$13:$E$60")),"ARK MANGLER!")</f>
        <v>0</v>
      </c>
      <c r="P38" s="25">
        <f ca="1">IFERROR(SUMIF($A$8:$A$65,$A38,INDIRECT("'"&amp;P$7&amp;"'!"&amp;"$E$13:$E$60")),"ARK MANGLER!")</f>
        <v>0</v>
      </c>
      <c r="Q38" s="24">
        <f ca="1">IFERROR(SUMIF($A$8:$A$65,$A38,INDIRECT("'"&amp;Q$7&amp;"'!"&amp;"$E$13:$E$60")),"ARK MANGLER!")</f>
        <v>12000</v>
      </c>
      <c r="R38" s="24">
        <f ca="1">IFERROR(SUMIF($A$8:$A$65,$A38,INDIRECT("'"&amp;R$7&amp;"'!"&amp;"$E$13:$E$60")),"ARK MANGLER!")</f>
        <v>0</v>
      </c>
      <c r="S38" s="24">
        <f ca="1">IFERROR(SUMIF($A$8:$A$65,$A38,INDIRECT("'"&amp;S$7&amp;"'!"&amp;"$E$13:$E$60")),"ARK MANGLER!")</f>
        <v>0</v>
      </c>
      <c r="T38" s="24">
        <f ca="1">IFERROR(SUMIF($A$8:$A$65,$A38,INDIRECT("'"&amp;T$7&amp;"'!"&amp;"$E$13:$E$60")),"ARK MANGLER!")</f>
        <v>13000</v>
      </c>
      <c r="U38" s="24">
        <f ca="1">IFERROR(SUMIF($A$8:$A$65,$A38,INDIRECT("'"&amp;U$7&amp;"'!"&amp;"$E$13:$E$60")),"ARK MANGLER!")</f>
        <v>0</v>
      </c>
      <c r="V38" s="24">
        <f ca="1">IFERROR(SUMIF($A$8:$A$65,$A38,INDIRECT("'"&amp;V$7&amp;"'!"&amp;"$E$13:$E$60")),"ARK MANGLER!")</f>
        <v>0</v>
      </c>
      <c r="W38" s="24">
        <f ca="1">IFERROR(SUMIF($A$8:$A$65,$A38,INDIRECT("'"&amp;W$7&amp;"'!"&amp;"$E$13:$E$60")),"ARK MANGLER!")</f>
        <v>31000</v>
      </c>
      <c r="X38" s="24">
        <f ca="1">IFERROR(SUMIF($A$8:$A$65,$A38,INDIRECT("'"&amp;X$7&amp;"'!"&amp;"$E$13:$E$60")),"ARK MANGLER!")</f>
        <v>0</v>
      </c>
      <c r="Y38" s="26">
        <f ca="1">IFERROR(SUMIF($A$8:$A$65,$A38,INDIRECT("'"&amp;Y$7&amp;"'!"&amp;"$E$13:$E$60")),"ARK MANGLER!")</f>
        <v>0</v>
      </c>
      <c r="Z38" s="25">
        <f ca="1">IFERROR(SUMIF($A$8:$A$65,$A38,INDIRECT("'"&amp;Z$7&amp;"'!"&amp;"$E$13:$E$60")),"ARK MANGLER!")</f>
        <v>0</v>
      </c>
      <c r="AA38" s="24">
        <f ca="1">IFERROR(SUMIF($A$8:$A$65,$A38,INDIRECT("'"&amp;AA$7&amp;"'!"&amp;"$E$13:$E$60")),"ARK MANGLER!")</f>
        <v>17200</v>
      </c>
      <c r="AB38" s="26">
        <f ca="1">IFERROR(SUMIF($A$8:$A$65,$A38,INDIRECT("'"&amp;AB$7&amp;"'!"&amp;"$E$13:$E$60")),"ARK MANGLER!")</f>
        <v>0</v>
      </c>
      <c r="AC38" s="24">
        <f ca="1">IFERROR(SUMIF($A$8:$A$65,$A38,INDIRECT("'"&amp;AC$7&amp;"'!"&amp;"$E$13:$E$60")),"ARK MANGLER!")</f>
        <v>0</v>
      </c>
      <c r="AD38" s="26">
        <f ca="1">IFERROR(SUMIF($A$8:$A$65,$A38,INDIRECT("'"&amp;AD$7&amp;"'!"&amp;"$E$13:$E$60")),"ARK MANGLER!")</f>
        <v>0</v>
      </c>
      <c r="AE38" s="27">
        <f ca="1">IFERROR(SUMIF($A$8:$A$65,$A38,INDIRECT("'"&amp;AE$7&amp;"'!"&amp;"$E$13:$E$60")),"ARK MANGLER!")</f>
        <v>0</v>
      </c>
      <c r="AF38" s="25">
        <f ca="1">IFERROR(SUMIF($A$8:$A$65,$A38,INDIRECT("'"&amp;AF$7&amp;"'!"&amp;"$E$13:$E$60")),"ARK MANGLER!")</f>
        <v>0</v>
      </c>
      <c r="AG38" s="24">
        <f ca="1">IFERROR(SUMIF($A$8:$A$65,$A38,INDIRECT("'"&amp;AG$7&amp;"'!"&amp;"$E$13:$E$60")),"ARK MANGLER!")</f>
        <v>7500</v>
      </c>
      <c r="AH38" s="24">
        <f ca="1">IFERROR(SUMIF($A$8:$A$65,$A38,INDIRECT("'"&amp;AH$7&amp;"'!"&amp;"$E$13:$E$60")),"ARK MANGLER!")</f>
        <v>17440</v>
      </c>
    </row>
    <row r="39" spans="1:34" ht="15.75" customHeight="1" x14ac:dyDescent="0.2">
      <c r="A39" s="21">
        <f>Kontoplan!B34</f>
        <v>6550</v>
      </c>
      <c r="B39" s="21" t="str">
        <f>Kontoplan!C34</f>
        <v>Driftsmateriale</v>
      </c>
      <c r="C39" s="22"/>
      <c r="D39" s="22"/>
      <c r="E39" s="23">
        <f t="shared" ca="1" si="3"/>
        <v>0</v>
      </c>
      <c r="F39" s="24">
        <f t="shared" ref="F39:AH39" ca="1" si="4">IFERROR(SUMIF($A$8:$A$65,$A39,INDIRECT("'"&amp;F$7&amp;"'!"&amp;"$E$13:$E$60")),"ARK MANGLER!")</f>
        <v>0</v>
      </c>
      <c r="G39" s="24">
        <f t="shared" ca="1" si="4"/>
        <v>0</v>
      </c>
      <c r="H39" s="24">
        <f t="shared" ca="1" si="4"/>
        <v>0</v>
      </c>
      <c r="I39" s="24">
        <f t="shared" ca="1" si="4"/>
        <v>0</v>
      </c>
      <c r="J39" s="24">
        <f t="shared" ca="1" si="4"/>
        <v>0</v>
      </c>
      <c r="K39" s="25">
        <f t="shared" ca="1" si="4"/>
        <v>0</v>
      </c>
      <c r="L39" s="24">
        <f t="shared" ca="1" si="4"/>
        <v>0</v>
      </c>
      <c r="M39" s="24">
        <f t="shared" ca="1" si="4"/>
        <v>0</v>
      </c>
      <c r="N39" s="26">
        <f t="shared" ca="1" si="4"/>
        <v>0</v>
      </c>
      <c r="O39" s="25">
        <f t="shared" ca="1" si="4"/>
        <v>0</v>
      </c>
      <c r="P39" s="25">
        <f t="shared" ca="1" si="4"/>
        <v>0</v>
      </c>
      <c r="Q39" s="24">
        <f t="shared" ca="1" si="4"/>
        <v>0</v>
      </c>
      <c r="R39" s="24">
        <f t="shared" ca="1" si="4"/>
        <v>0</v>
      </c>
      <c r="S39" s="24">
        <f t="shared" ca="1" si="4"/>
        <v>0</v>
      </c>
      <c r="T39" s="24">
        <f t="shared" ca="1" si="4"/>
        <v>0</v>
      </c>
      <c r="U39" s="24">
        <f t="shared" ca="1" si="4"/>
        <v>0</v>
      </c>
      <c r="V39" s="24">
        <f t="shared" ca="1" si="4"/>
        <v>0</v>
      </c>
      <c r="W39" s="24">
        <f t="shared" ca="1" si="4"/>
        <v>0</v>
      </c>
      <c r="X39" s="24">
        <f t="shared" ca="1" si="4"/>
        <v>0</v>
      </c>
      <c r="Y39" s="26">
        <f t="shared" ca="1" si="4"/>
        <v>0</v>
      </c>
      <c r="Z39" s="25">
        <f t="shared" ca="1" si="4"/>
        <v>0</v>
      </c>
      <c r="AA39" s="24">
        <f t="shared" ca="1" si="4"/>
        <v>0</v>
      </c>
      <c r="AB39" s="26">
        <f t="shared" ca="1" si="4"/>
        <v>0</v>
      </c>
      <c r="AC39" s="24">
        <f t="shared" ca="1" si="4"/>
        <v>0</v>
      </c>
      <c r="AD39" s="26">
        <f t="shared" ca="1" si="4"/>
        <v>0</v>
      </c>
      <c r="AE39" s="27">
        <f t="shared" ca="1" si="4"/>
        <v>0</v>
      </c>
      <c r="AF39" s="25">
        <f t="shared" ca="1" si="4"/>
        <v>0</v>
      </c>
      <c r="AG39" s="24">
        <f t="shared" ca="1" si="4"/>
        <v>0</v>
      </c>
      <c r="AH39" s="24">
        <f t="shared" ca="1" si="4"/>
        <v>0</v>
      </c>
    </row>
    <row r="40" spans="1:34" ht="15.75" customHeight="1" x14ac:dyDescent="0.2">
      <c r="A40" s="21">
        <f>Kontoplan!B35</f>
        <v>6555</v>
      </c>
      <c r="B40" s="21" t="str">
        <f>Kontoplan!C35</f>
        <v>Andre driftskostnader</v>
      </c>
      <c r="C40" s="22"/>
      <c r="D40" s="22"/>
      <c r="E40" s="23">
        <f t="shared" ca="1" si="3"/>
        <v>41160</v>
      </c>
      <c r="F40" s="24">
        <f ca="1">IFERROR(SUMIF($A$8:$A$65,$A40,INDIRECT("'"&amp;F$7&amp;"'!"&amp;"$E$13:$E$60")),"ARK MANGLER!")</f>
        <v>16400</v>
      </c>
      <c r="G40" s="24">
        <f ca="1">IFERROR(SUMIF($A$8:$A$65,$A40,INDIRECT("'"&amp;G$7&amp;"'!"&amp;"$E$13:$E$60")),"ARK MANGLER!")</f>
        <v>0</v>
      </c>
      <c r="H40" s="24">
        <f ca="1">IFERROR(SUMIF($A$8:$A$65,$A40,INDIRECT("'"&amp;H$7&amp;"'!"&amp;"$E$13:$E$60")),"ARK MANGLER!")</f>
        <v>0</v>
      </c>
      <c r="I40" s="24">
        <f ca="1">IFERROR(SUMIF($A$8:$A$65,$A40,INDIRECT("'"&amp;I$7&amp;"'!"&amp;"$E$13:$E$60")),"ARK MANGLER!")</f>
        <v>0</v>
      </c>
      <c r="J40" s="24">
        <f ca="1">IFERROR(SUMIF($A$8:$A$65,$A40,INDIRECT("'"&amp;J$7&amp;"'!"&amp;"$E$13:$E$60")),"ARK MANGLER!")</f>
        <v>0</v>
      </c>
      <c r="K40" s="25">
        <f ca="1">IFERROR(SUMIF($A$8:$A$65,$A40,INDIRECT("'"&amp;K$7&amp;"'!"&amp;"$E$13:$E$60")),"ARK MANGLER!")</f>
        <v>0</v>
      </c>
      <c r="L40" s="24">
        <f ca="1">IFERROR(SUMIF($A$8:$A$65,$A40,INDIRECT("'"&amp;L$7&amp;"'!"&amp;"$E$13:$E$60")),"ARK MANGLER!")</f>
        <v>0</v>
      </c>
      <c r="M40" s="24">
        <f ca="1">IFERROR(SUMIF($A$8:$A$65,$A40,INDIRECT("'"&amp;M$7&amp;"'!"&amp;"$E$13:$E$60")),"ARK MANGLER!")</f>
        <v>0</v>
      </c>
      <c r="N40" s="26">
        <f ca="1">IFERROR(SUMIF($A$8:$A$65,$A40,INDIRECT("'"&amp;N$7&amp;"'!"&amp;"$E$13:$E$60")),"ARK MANGLER!")</f>
        <v>0</v>
      </c>
      <c r="O40" s="25">
        <f ca="1">IFERROR(SUMIF($A$8:$A$65,$A40,INDIRECT("'"&amp;O$7&amp;"'!"&amp;"$E$13:$E$60")),"ARK MANGLER!")</f>
        <v>0</v>
      </c>
      <c r="P40" s="25">
        <f ca="1">IFERROR(SUMIF($A$8:$A$65,$A40,INDIRECT("'"&amp;P$7&amp;"'!"&amp;"$E$13:$E$60")),"ARK MANGLER!")</f>
        <v>0</v>
      </c>
      <c r="Q40" s="24">
        <f ca="1">IFERROR(SUMIF($A$8:$A$65,$A40,INDIRECT("'"&amp;Q$7&amp;"'!"&amp;"$E$13:$E$60")),"ARK MANGLER!")</f>
        <v>0</v>
      </c>
      <c r="R40" s="24">
        <f ca="1">IFERROR(SUMIF($A$8:$A$65,$A40,INDIRECT("'"&amp;R$7&amp;"'!"&amp;"$E$13:$E$60")),"ARK MANGLER!")</f>
        <v>0</v>
      </c>
      <c r="S40" s="24">
        <f ca="1">IFERROR(SUMIF($A$8:$A$65,$A40,INDIRECT("'"&amp;S$7&amp;"'!"&amp;"$E$13:$E$60")),"ARK MANGLER!")</f>
        <v>19260</v>
      </c>
      <c r="T40" s="24">
        <f ca="1">IFERROR(SUMIF($A$8:$A$65,$A40,INDIRECT("'"&amp;T$7&amp;"'!"&amp;"$E$13:$E$60")),"ARK MANGLER!")</f>
        <v>3000</v>
      </c>
      <c r="U40" s="24">
        <f ca="1">IFERROR(SUMIF($A$8:$A$65,$A40,INDIRECT("'"&amp;U$7&amp;"'!"&amp;"$E$13:$E$60")),"ARK MANGLER!")</f>
        <v>0</v>
      </c>
      <c r="V40" s="24">
        <f ca="1">IFERROR(SUMIF($A$8:$A$65,$A40,INDIRECT("'"&amp;V$7&amp;"'!"&amp;"$E$13:$E$60")),"ARK MANGLER!")</f>
        <v>2500</v>
      </c>
      <c r="W40" s="24">
        <f ca="1">IFERROR(SUMIF($A$8:$A$65,$A40,INDIRECT("'"&amp;W$7&amp;"'!"&amp;"$E$13:$E$60")),"ARK MANGLER!")</f>
        <v>0</v>
      </c>
      <c r="X40" s="24">
        <f ca="1">IFERROR(SUMIF($A$8:$A$65,$A40,INDIRECT("'"&amp;X$7&amp;"'!"&amp;"$E$13:$E$60")),"ARK MANGLER!")</f>
        <v>0</v>
      </c>
      <c r="Y40" s="26">
        <f ca="1">IFERROR(SUMIF($A$8:$A$65,$A40,INDIRECT("'"&amp;Y$7&amp;"'!"&amp;"$E$13:$E$60")),"ARK MANGLER!")</f>
        <v>0</v>
      </c>
      <c r="Z40" s="25">
        <f ca="1">IFERROR(SUMIF($A$8:$A$65,$A40,INDIRECT("'"&amp;Z$7&amp;"'!"&amp;"$E$13:$E$60")),"ARK MANGLER!")</f>
        <v>0</v>
      </c>
      <c r="AA40" s="24">
        <f ca="1">IFERROR(SUMIF($A$8:$A$65,$A40,INDIRECT("'"&amp;AA$7&amp;"'!"&amp;"$E$13:$E$60")),"ARK MANGLER!")</f>
        <v>0</v>
      </c>
      <c r="AB40" s="26">
        <f ca="1">IFERROR(SUMIF($A$8:$A$65,$A40,INDIRECT("'"&amp;AB$7&amp;"'!"&amp;"$E$13:$E$60")),"ARK MANGLER!")</f>
        <v>0</v>
      </c>
      <c r="AC40" s="24">
        <f ca="1">IFERROR(SUMIF($A$8:$A$65,$A40,INDIRECT("'"&amp;AC$7&amp;"'!"&amp;"$E$13:$E$60")),"ARK MANGLER!")</f>
        <v>0</v>
      </c>
      <c r="AD40" s="26">
        <f ca="1">IFERROR(SUMIF($A$8:$A$65,$A40,INDIRECT("'"&amp;AD$7&amp;"'!"&amp;"$E$13:$E$60")),"ARK MANGLER!")</f>
        <v>0</v>
      </c>
      <c r="AE40" s="27">
        <f ca="1">IFERROR(SUMIF($A$8:$A$65,$A40,INDIRECT("'"&amp;AE$7&amp;"'!"&amp;"$E$13:$E$60")),"ARK MANGLER!")</f>
        <v>0</v>
      </c>
      <c r="AF40" s="25">
        <f ca="1">IFERROR(SUMIF($A$8:$A$65,$A40,INDIRECT("'"&amp;AF$7&amp;"'!"&amp;"$E$13:$E$60")),"ARK MANGLER!")</f>
        <v>0</v>
      </c>
      <c r="AG40" s="24">
        <f ca="1">IFERROR(SUMIF($A$8:$A$65,$A40,INDIRECT("'"&amp;AG$7&amp;"'!"&amp;"$E$13:$E$60")),"ARK MANGLER!")</f>
        <v>0</v>
      </c>
      <c r="AH40" s="24">
        <f ca="1">IFERROR(SUMIF($A$8:$A$65,$A40,INDIRECT("'"&amp;AH$7&amp;"'!"&amp;"$E$13:$E$60")),"ARK MANGLER!")</f>
        <v>0</v>
      </c>
    </row>
    <row r="41" spans="1:34" ht="15.75" customHeight="1" x14ac:dyDescent="0.2">
      <c r="A41" s="21">
        <f>Kontoplan!B36</f>
        <v>6571</v>
      </c>
      <c r="B41" s="21" t="str">
        <f>Kontoplan!C36</f>
        <v>Drakter</v>
      </c>
      <c r="C41" s="22"/>
      <c r="D41" s="22"/>
      <c r="E41" s="23">
        <f t="shared" ca="1" si="3"/>
        <v>219990</v>
      </c>
      <c r="F41" s="24">
        <f ca="1">IFERROR(SUMIF($A$8:$A$65,$A41,INDIRECT("'"&amp;F$7&amp;"'!"&amp;"$E$13:$E$60")),"ARK MANGLER!")</f>
        <v>0</v>
      </c>
      <c r="G41" s="24">
        <f ca="1">IFERROR(SUMIF($A$8:$A$65,$A41,INDIRECT("'"&amp;G$7&amp;"'!"&amp;"$E$13:$E$60")),"ARK MANGLER!")</f>
        <v>0</v>
      </c>
      <c r="H41" s="24">
        <f ca="1">IFERROR(SUMIF($A$8:$A$65,$A41,INDIRECT("'"&amp;H$7&amp;"'!"&amp;"$E$13:$E$60")),"ARK MANGLER!")</f>
        <v>0</v>
      </c>
      <c r="I41" s="24">
        <f ca="1">IFERROR(SUMIF($A$8:$A$65,$A41,INDIRECT("'"&amp;I$7&amp;"'!"&amp;"$E$13:$E$60")),"ARK MANGLER!")</f>
        <v>0</v>
      </c>
      <c r="J41" s="24">
        <f ca="1">IFERROR(SUMIF($A$8:$A$65,$A41,INDIRECT("'"&amp;J$7&amp;"'!"&amp;"$E$13:$E$60")),"ARK MANGLER!")</f>
        <v>0</v>
      </c>
      <c r="K41" s="25">
        <f ca="1">IFERROR(SUMIF($A$8:$A$65,$A41,INDIRECT("'"&amp;K$7&amp;"'!"&amp;"$E$13:$E$60")),"ARK MANGLER!")</f>
        <v>0</v>
      </c>
      <c r="L41" s="24">
        <f ca="1">IFERROR(SUMIF($A$8:$A$65,$A41,INDIRECT("'"&amp;L$7&amp;"'!"&amp;"$E$13:$E$60")),"ARK MANGLER!")</f>
        <v>0</v>
      </c>
      <c r="M41" s="24">
        <f ca="1">IFERROR(SUMIF($A$8:$A$65,$A41,INDIRECT("'"&amp;M$7&amp;"'!"&amp;"$E$13:$E$60")),"ARK MANGLER!")</f>
        <v>62300</v>
      </c>
      <c r="N41" s="26">
        <f ca="1">IFERROR(SUMIF($A$8:$A$65,$A41,INDIRECT("'"&amp;N$7&amp;"'!"&amp;"$E$13:$E$60")),"ARK MANGLER!")</f>
        <v>0</v>
      </c>
      <c r="O41" s="25">
        <f ca="1">IFERROR(SUMIF($A$8:$A$65,$A41,INDIRECT("'"&amp;O$7&amp;"'!"&amp;"$E$13:$E$60")),"ARK MANGLER!")</f>
        <v>0</v>
      </c>
      <c r="P41" s="25">
        <f ca="1">IFERROR(SUMIF($A$8:$A$65,$A41,INDIRECT("'"&amp;P$7&amp;"'!"&amp;"$E$13:$E$60")),"ARK MANGLER!")</f>
        <v>0</v>
      </c>
      <c r="Q41" s="24">
        <f ca="1">IFERROR(SUMIF($A$8:$A$65,$A41,INDIRECT("'"&amp;Q$7&amp;"'!"&amp;"$E$13:$E$60")),"ARK MANGLER!")</f>
        <v>16000</v>
      </c>
      <c r="R41" s="24">
        <f ca="1">IFERROR(SUMIF($A$8:$A$65,$A41,INDIRECT("'"&amp;R$7&amp;"'!"&amp;"$E$13:$E$60")),"ARK MANGLER!")</f>
        <v>0</v>
      </c>
      <c r="S41" s="24">
        <f ca="1">IFERROR(SUMIF($A$8:$A$65,$A41,INDIRECT("'"&amp;S$7&amp;"'!"&amp;"$E$13:$E$60")),"ARK MANGLER!")</f>
        <v>40000</v>
      </c>
      <c r="T41" s="24">
        <f ca="1">IFERROR(SUMIF($A$8:$A$65,$A41,INDIRECT("'"&amp;T$7&amp;"'!"&amp;"$E$13:$E$60")),"ARK MANGLER!")</f>
        <v>15000</v>
      </c>
      <c r="U41" s="24">
        <f ca="1">IFERROR(SUMIF($A$8:$A$65,$A41,INDIRECT("'"&amp;U$7&amp;"'!"&amp;"$E$13:$E$60")),"ARK MANGLER!")</f>
        <v>0</v>
      </c>
      <c r="V41" s="24">
        <f ca="1">IFERROR(SUMIF($A$8:$A$65,$A41,INDIRECT("'"&amp;V$7&amp;"'!"&amp;"$E$13:$E$60")),"ARK MANGLER!")</f>
        <v>0</v>
      </c>
      <c r="W41" s="24">
        <f ca="1">IFERROR(SUMIF($A$8:$A$65,$A41,INDIRECT("'"&amp;W$7&amp;"'!"&amp;"$E$13:$E$60")),"ARK MANGLER!")</f>
        <v>50000</v>
      </c>
      <c r="X41" s="24">
        <f ca="1">IFERROR(SUMIF($A$8:$A$65,$A41,INDIRECT("'"&amp;X$7&amp;"'!"&amp;"$E$13:$E$60")),"ARK MANGLER!")</f>
        <v>20690</v>
      </c>
      <c r="Y41" s="26">
        <f ca="1">IFERROR(SUMIF($A$8:$A$65,$A41,INDIRECT("'"&amp;Y$7&amp;"'!"&amp;"$E$13:$E$60")),"ARK MANGLER!")</f>
        <v>0</v>
      </c>
      <c r="Z41" s="25">
        <f ca="1">IFERROR(SUMIF($A$8:$A$65,$A41,INDIRECT("'"&amp;Z$7&amp;"'!"&amp;"$E$13:$E$60")),"ARK MANGLER!")</f>
        <v>0</v>
      </c>
      <c r="AA41" s="24">
        <f ca="1">IFERROR(SUMIF($A$8:$A$65,$A41,INDIRECT("'"&amp;AA$7&amp;"'!"&amp;"$E$13:$E$60")),"ARK MANGLER!")</f>
        <v>0</v>
      </c>
      <c r="AB41" s="26">
        <f ca="1">IFERROR(SUMIF($A$8:$A$65,$A41,INDIRECT("'"&amp;AB$7&amp;"'!"&amp;"$E$13:$E$60")),"ARK MANGLER!")</f>
        <v>0</v>
      </c>
      <c r="AC41" s="24">
        <f ca="1">IFERROR(SUMIF($A$8:$A$65,$A41,INDIRECT("'"&amp;AC$7&amp;"'!"&amp;"$E$13:$E$60")),"ARK MANGLER!")</f>
        <v>16000</v>
      </c>
      <c r="AD41" s="26">
        <f ca="1">IFERROR(SUMIF($A$8:$A$65,$A41,INDIRECT("'"&amp;AD$7&amp;"'!"&amp;"$E$13:$E$60")),"ARK MANGLER!")</f>
        <v>0</v>
      </c>
      <c r="AE41" s="27">
        <f ca="1">IFERROR(SUMIF($A$8:$A$65,$A41,INDIRECT("'"&amp;AE$7&amp;"'!"&amp;"$E$13:$E$60")),"ARK MANGLER!")</f>
        <v>0</v>
      </c>
      <c r="AF41" s="25">
        <f ca="1">IFERROR(SUMIF($A$8:$A$65,$A41,INDIRECT("'"&amp;AF$7&amp;"'!"&amp;"$E$13:$E$60")),"ARK MANGLER!")</f>
        <v>0</v>
      </c>
      <c r="AG41" s="24">
        <f ca="1">IFERROR(SUMIF($A$8:$A$65,$A41,INDIRECT("'"&amp;AG$7&amp;"'!"&amp;"$E$13:$E$60")),"ARK MANGLER!")</f>
        <v>0</v>
      </c>
      <c r="AH41" s="24">
        <f ca="1">IFERROR(SUMIF($A$8:$A$65,$A41,INDIRECT("'"&amp;AH$7&amp;"'!"&amp;"$E$13:$E$60")),"ARK MANGLER!")</f>
        <v>0</v>
      </c>
    </row>
    <row r="42" spans="1:34" ht="15.75" customHeight="1" x14ac:dyDescent="0.2">
      <c r="A42" s="21">
        <f>Kontoplan!B37</f>
        <v>6572</v>
      </c>
      <c r="B42" s="21" t="str">
        <f>Kontoplan!C37</f>
        <v>Annet klær</v>
      </c>
      <c r="C42" s="22"/>
      <c r="D42" s="22"/>
      <c r="E42" s="23">
        <f t="shared" ca="1" si="3"/>
        <v>120500</v>
      </c>
      <c r="F42" s="24">
        <f ca="1">IFERROR(SUMIF($A$8:$A$65,$A42,INDIRECT("'"&amp;F$7&amp;"'!"&amp;"$E$13:$E$60")),"ARK MANGLER!")</f>
        <v>100000</v>
      </c>
      <c r="G42" s="24">
        <f ca="1">IFERROR(SUMIF($A$8:$A$65,$A42,INDIRECT("'"&amp;G$7&amp;"'!"&amp;"$E$13:$E$60")),"ARK MANGLER!")</f>
        <v>0</v>
      </c>
      <c r="H42" s="24">
        <f ca="1">IFERROR(SUMIF($A$8:$A$65,$A42,INDIRECT("'"&amp;H$7&amp;"'!"&amp;"$E$13:$E$60")),"ARK MANGLER!")</f>
        <v>0</v>
      </c>
      <c r="I42" s="24">
        <f ca="1">IFERROR(SUMIF($A$8:$A$65,$A42,INDIRECT("'"&amp;I$7&amp;"'!"&amp;"$E$13:$E$60")),"ARK MANGLER!")</f>
        <v>0</v>
      </c>
      <c r="J42" s="24">
        <f ca="1">IFERROR(SUMIF($A$8:$A$65,$A42,INDIRECT("'"&amp;J$7&amp;"'!"&amp;"$E$13:$E$60")),"ARK MANGLER!")</f>
        <v>0</v>
      </c>
      <c r="K42" s="25">
        <f ca="1">IFERROR(SUMIF($A$8:$A$65,$A42,INDIRECT("'"&amp;K$7&amp;"'!"&amp;"$E$13:$E$60")),"ARK MANGLER!")</f>
        <v>0</v>
      </c>
      <c r="L42" s="24">
        <f ca="1">IFERROR(SUMIF($A$8:$A$65,$A42,INDIRECT("'"&amp;L$7&amp;"'!"&amp;"$E$13:$E$60")),"ARK MANGLER!")</f>
        <v>0</v>
      </c>
      <c r="M42" s="24">
        <f ca="1">IFERROR(SUMIF($A$8:$A$65,$A42,INDIRECT("'"&amp;M$7&amp;"'!"&amp;"$E$13:$E$60")),"ARK MANGLER!")</f>
        <v>14500</v>
      </c>
      <c r="N42" s="26">
        <f ca="1">IFERROR(SUMIF($A$8:$A$65,$A42,INDIRECT("'"&amp;N$7&amp;"'!"&amp;"$E$13:$E$60")),"ARK MANGLER!")</f>
        <v>0</v>
      </c>
      <c r="O42" s="25">
        <f ca="1">IFERROR(SUMIF($A$8:$A$65,$A42,INDIRECT("'"&amp;O$7&amp;"'!"&amp;"$E$13:$E$60")),"ARK MANGLER!")</f>
        <v>0</v>
      </c>
      <c r="P42" s="25">
        <f ca="1">IFERROR(SUMIF($A$8:$A$65,$A42,INDIRECT("'"&amp;P$7&amp;"'!"&amp;"$E$13:$E$60")),"ARK MANGLER!")</f>
        <v>0</v>
      </c>
      <c r="Q42" s="24">
        <f ca="1">IFERROR(SUMIF($A$8:$A$65,$A42,INDIRECT("'"&amp;Q$7&amp;"'!"&amp;"$E$13:$E$60")),"ARK MANGLER!")</f>
        <v>0</v>
      </c>
      <c r="R42" s="24">
        <f ca="1">IFERROR(SUMIF($A$8:$A$65,$A42,INDIRECT("'"&amp;R$7&amp;"'!"&amp;"$E$13:$E$60")),"ARK MANGLER!")</f>
        <v>0</v>
      </c>
      <c r="S42" s="24">
        <f ca="1">IFERROR(SUMIF($A$8:$A$65,$A42,INDIRECT("'"&amp;S$7&amp;"'!"&amp;"$E$13:$E$60")),"ARK MANGLER!")</f>
        <v>6000</v>
      </c>
      <c r="T42" s="24">
        <f ca="1">IFERROR(SUMIF($A$8:$A$65,$A42,INDIRECT("'"&amp;T$7&amp;"'!"&amp;"$E$13:$E$60")),"ARK MANGLER!")</f>
        <v>0</v>
      </c>
      <c r="U42" s="24">
        <f ca="1">IFERROR(SUMIF($A$8:$A$65,$A42,INDIRECT("'"&amp;U$7&amp;"'!"&amp;"$E$13:$E$60")),"ARK MANGLER!")</f>
        <v>0</v>
      </c>
      <c r="V42" s="24">
        <f ca="1">IFERROR(SUMIF($A$8:$A$65,$A42,INDIRECT("'"&amp;V$7&amp;"'!"&amp;"$E$13:$E$60")),"ARK MANGLER!")</f>
        <v>0</v>
      </c>
      <c r="W42" s="24">
        <f ca="1">IFERROR(SUMIF($A$8:$A$65,$A42,INDIRECT("'"&amp;W$7&amp;"'!"&amp;"$E$13:$E$60")),"ARK MANGLER!")</f>
        <v>0</v>
      </c>
      <c r="X42" s="24">
        <f ca="1">IFERROR(SUMIF($A$8:$A$65,$A42,INDIRECT("'"&amp;X$7&amp;"'!"&amp;"$E$13:$E$60")),"ARK MANGLER!")</f>
        <v>0</v>
      </c>
      <c r="Y42" s="26">
        <f ca="1">IFERROR(SUMIF($A$8:$A$65,$A42,INDIRECT("'"&amp;Y$7&amp;"'!"&amp;"$E$13:$E$60")),"ARK MANGLER!")</f>
        <v>0</v>
      </c>
      <c r="Z42" s="25">
        <f ca="1">IFERROR(SUMIF($A$8:$A$65,$A42,INDIRECT("'"&amp;Z$7&amp;"'!"&amp;"$E$13:$E$60")),"ARK MANGLER!")</f>
        <v>0</v>
      </c>
      <c r="AA42" s="24">
        <f ca="1">IFERROR(SUMIF($A$8:$A$65,$A42,INDIRECT("'"&amp;AA$7&amp;"'!"&amp;"$E$13:$E$60")),"ARK MANGLER!")</f>
        <v>0</v>
      </c>
      <c r="AB42" s="26">
        <f ca="1">IFERROR(SUMIF($A$8:$A$65,$A42,INDIRECT("'"&amp;AB$7&amp;"'!"&amp;"$E$13:$E$60")),"ARK MANGLER!")</f>
        <v>0</v>
      </c>
      <c r="AC42" s="24">
        <f ca="1">IFERROR(SUMIF($A$8:$A$65,$A42,INDIRECT("'"&amp;AC$7&amp;"'!"&amp;"$E$13:$E$60")),"ARK MANGLER!")</f>
        <v>0</v>
      </c>
      <c r="AD42" s="26">
        <f ca="1">IFERROR(SUMIF($A$8:$A$65,$A42,INDIRECT("'"&amp;AD$7&amp;"'!"&amp;"$E$13:$E$60")),"ARK MANGLER!")</f>
        <v>0</v>
      </c>
      <c r="AE42" s="27">
        <f ca="1">IFERROR(SUMIF($A$8:$A$65,$A42,INDIRECT("'"&amp;AE$7&amp;"'!"&amp;"$E$13:$E$60")),"ARK MANGLER!")</f>
        <v>0</v>
      </c>
      <c r="AF42" s="25">
        <f ca="1">IFERROR(SUMIF($A$8:$A$65,$A42,INDIRECT("'"&amp;AF$7&amp;"'!"&amp;"$E$13:$E$60")),"ARK MANGLER!")</f>
        <v>0</v>
      </c>
      <c r="AG42" s="24">
        <f ca="1">IFERROR(SUMIF($A$8:$A$65,$A42,INDIRECT("'"&amp;AG$7&amp;"'!"&amp;"$E$13:$E$60")),"ARK MANGLER!")</f>
        <v>0</v>
      </c>
      <c r="AH42" s="24">
        <f ca="1">IFERROR(SUMIF($A$8:$A$65,$A42,INDIRECT("'"&amp;AH$7&amp;"'!"&amp;"$E$13:$E$60")),"ARK MANGLER!")</f>
        <v>0</v>
      </c>
    </row>
    <row r="43" spans="1:34" ht="15.75" customHeight="1" x14ac:dyDescent="0.2">
      <c r="A43" s="21">
        <f>Kontoplan!B38</f>
        <v>6620</v>
      </c>
      <c r="B43" s="21" t="str">
        <f>Kontoplan!C38</f>
        <v>Reparasjon og vedlikehold</v>
      </c>
      <c r="C43" s="22"/>
      <c r="D43" s="22"/>
      <c r="E43" s="23">
        <f t="shared" ca="1" si="3"/>
        <v>7000</v>
      </c>
      <c r="F43" s="24">
        <f ca="1">IFERROR(SUMIF($A$8:$A$65,$A43,INDIRECT("'"&amp;F$7&amp;"'!"&amp;"$E$13:$E$60")),"ARK MANGLER!")</f>
        <v>0</v>
      </c>
      <c r="G43" s="24">
        <f ca="1">IFERROR(SUMIF($A$8:$A$65,$A43,INDIRECT("'"&amp;G$7&amp;"'!"&amp;"$E$13:$E$60")),"ARK MANGLER!")</f>
        <v>0</v>
      </c>
      <c r="H43" s="24">
        <f ca="1">IFERROR(SUMIF($A$8:$A$65,$A43,INDIRECT("'"&amp;H$7&amp;"'!"&amp;"$E$13:$E$60")),"ARK MANGLER!")</f>
        <v>5000</v>
      </c>
      <c r="I43" s="24">
        <f ca="1">IFERROR(SUMIF($A$8:$A$65,$A43,INDIRECT("'"&amp;I$7&amp;"'!"&amp;"$E$13:$E$60")),"ARK MANGLER!")</f>
        <v>0</v>
      </c>
      <c r="J43" s="24">
        <f ca="1">IFERROR(SUMIF($A$8:$A$65,$A43,INDIRECT("'"&amp;J$7&amp;"'!"&amp;"$E$13:$E$60")),"ARK MANGLER!")</f>
        <v>0</v>
      </c>
      <c r="K43" s="25">
        <f ca="1">IFERROR(SUMIF($A$8:$A$65,$A43,INDIRECT("'"&amp;K$7&amp;"'!"&amp;"$E$13:$E$60")),"ARK MANGLER!")</f>
        <v>0</v>
      </c>
      <c r="L43" s="24">
        <f ca="1">IFERROR(SUMIF($A$8:$A$65,$A43,INDIRECT("'"&amp;L$7&amp;"'!"&amp;"$E$13:$E$60")),"ARK MANGLER!")</f>
        <v>0</v>
      </c>
      <c r="M43" s="24">
        <f ca="1">IFERROR(SUMIF($A$8:$A$65,$A43,INDIRECT("'"&amp;M$7&amp;"'!"&amp;"$E$13:$E$60")),"ARK MANGLER!")</f>
        <v>0</v>
      </c>
      <c r="N43" s="26">
        <f ca="1">IFERROR(SUMIF($A$8:$A$65,$A43,INDIRECT("'"&amp;N$7&amp;"'!"&amp;"$E$13:$E$60")),"ARK MANGLER!")</f>
        <v>0</v>
      </c>
      <c r="O43" s="25">
        <f ca="1">IFERROR(SUMIF($A$8:$A$65,$A43,INDIRECT("'"&amp;O$7&amp;"'!"&amp;"$E$13:$E$60")),"ARK MANGLER!")</f>
        <v>0</v>
      </c>
      <c r="P43" s="25">
        <f ca="1">IFERROR(SUMIF($A$8:$A$65,$A43,INDIRECT("'"&amp;P$7&amp;"'!"&amp;"$E$13:$E$60")),"ARK MANGLER!")</f>
        <v>0</v>
      </c>
      <c r="Q43" s="24">
        <f ca="1">IFERROR(SUMIF($A$8:$A$65,$A43,INDIRECT("'"&amp;Q$7&amp;"'!"&amp;"$E$13:$E$60")),"ARK MANGLER!")</f>
        <v>0</v>
      </c>
      <c r="R43" s="24">
        <f ca="1">IFERROR(SUMIF($A$8:$A$65,$A43,INDIRECT("'"&amp;R$7&amp;"'!"&amp;"$E$13:$E$60")),"ARK MANGLER!")</f>
        <v>0</v>
      </c>
      <c r="S43" s="24">
        <f ca="1">IFERROR(SUMIF($A$8:$A$65,$A43,INDIRECT("'"&amp;S$7&amp;"'!"&amp;"$E$13:$E$60")),"ARK MANGLER!")</f>
        <v>0</v>
      </c>
      <c r="T43" s="24">
        <f ca="1">IFERROR(SUMIF($A$8:$A$65,$A43,INDIRECT("'"&amp;T$7&amp;"'!"&amp;"$E$13:$E$60")),"ARK MANGLER!")</f>
        <v>0</v>
      </c>
      <c r="U43" s="24">
        <f ca="1">IFERROR(SUMIF($A$8:$A$65,$A43,INDIRECT("'"&amp;U$7&amp;"'!"&amp;"$E$13:$E$60")),"ARK MANGLER!")</f>
        <v>0</v>
      </c>
      <c r="V43" s="24">
        <f ca="1">IFERROR(SUMIF($A$8:$A$65,$A43,INDIRECT("'"&amp;V$7&amp;"'!"&amp;"$E$13:$E$60")),"ARK MANGLER!")</f>
        <v>0</v>
      </c>
      <c r="W43" s="24">
        <f ca="1">IFERROR(SUMIF($A$8:$A$65,$A43,INDIRECT("'"&amp;W$7&amp;"'!"&amp;"$E$13:$E$60")),"ARK MANGLER!")</f>
        <v>0</v>
      </c>
      <c r="X43" s="24">
        <f ca="1">IFERROR(SUMIF($A$8:$A$65,$A43,INDIRECT("'"&amp;X$7&amp;"'!"&amp;"$E$13:$E$60")),"ARK MANGLER!")</f>
        <v>0</v>
      </c>
      <c r="Y43" s="26">
        <f ca="1">IFERROR(SUMIF($A$8:$A$65,$A43,INDIRECT("'"&amp;Y$7&amp;"'!"&amp;"$E$13:$E$60")),"ARK MANGLER!")</f>
        <v>0</v>
      </c>
      <c r="Z43" s="25">
        <f ca="1">IFERROR(SUMIF($A$8:$A$65,$A43,INDIRECT("'"&amp;Z$7&amp;"'!"&amp;"$E$13:$E$60")),"ARK MANGLER!")</f>
        <v>0</v>
      </c>
      <c r="AA43" s="24">
        <f ca="1">IFERROR(SUMIF($A$8:$A$65,$A43,INDIRECT("'"&amp;AA$7&amp;"'!"&amp;"$E$13:$E$60")),"ARK MANGLER!")</f>
        <v>0</v>
      </c>
      <c r="AB43" s="26">
        <f ca="1">IFERROR(SUMIF($A$8:$A$65,$A43,INDIRECT("'"&amp;AB$7&amp;"'!"&amp;"$E$13:$E$60")),"ARK MANGLER!")</f>
        <v>0</v>
      </c>
      <c r="AC43" s="24">
        <f ca="1">IFERROR(SUMIF($A$8:$A$65,$A43,INDIRECT("'"&amp;AC$7&amp;"'!"&amp;"$E$13:$E$60")),"ARK MANGLER!")</f>
        <v>2000</v>
      </c>
      <c r="AD43" s="26">
        <f ca="1">IFERROR(SUMIF($A$8:$A$65,$A43,INDIRECT("'"&amp;AD$7&amp;"'!"&amp;"$E$13:$E$60")),"ARK MANGLER!")</f>
        <v>0</v>
      </c>
      <c r="AE43" s="27">
        <f ca="1">IFERROR(SUMIF($A$8:$A$65,$A43,INDIRECT("'"&amp;AE$7&amp;"'!"&amp;"$E$13:$E$60")),"ARK MANGLER!")</f>
        <v>0</v>
      </c>
      <c r="AF43" s="25">
        <f ca="1">IFERROR(SUMIF($A$8:$A$65,$A43,INDIRECT("'"&amp;AF$7&amp;"'!"&amp;"$E$13:$E$60")),"ARK MANGLER!")</f>
        <v>0</v>
      </c>
      <c r="AG43" s="24">
        <f ca="1">IFERROR(SUMIF($A$8:$A$65,$A43,INDIRECT("'"&amp;AG$7&amp;"'!"&amp;"$E$13:$E$60")),"ARK MANGLER!")</f>
        <v>0</v>
      </c>
      <c r="AH43" s="24">
        <f ca="1">IFERROR(SUMIF($A$8:$A$65,$A43,INDIRECT("'"&amp;AH$7&amp;"'!"&amp;"$E$13:$E$60")),"ARK MANGLER!")</f>
        <v>0</v>
      </c>
    </row>
    <row r="44" spans="1:34" ht="15.75" customHeight="1" x14ac:dyDescent="0.2">
      <c r="A44" s="21">
        <f>Kontoplan!B39</f>
        <v>6705</v>
      </c>
      <c r="B44" s="21" t="str">
        <f>Kontoplan!C39</f>
        <v>Regnskapshonorar</v>
      </c>
      <c r="C44" s="22"/>
      <c r="D44" s="22"/>
      <c r="E44" s="23">
        <f t="shared" ca="1" si="3"/>
        <v>435500</v>
      </c>
      <c r="F44" s="24">
        <f ca="1">IFERROR(SUMIF($A$8:$A$65,$A44,INDIRECT("'"&amp;F$7&amp;"'!"&amp;"$E$13:$E$60")),"ARK MANGLER!")</f>
        <v>435500</v>
      </c>
      <c r="G44" s="24">
        <f ca="1">IFERROR(SUMIF($A$8:$A$65,$A44,INDIRECT("'"&amp;G$7&amp;"'!"&amp;"$E$13:$E$60")),"ARK MANGLER!")</f>
        <v>0</v>
      </c>
      <c r="H44" s="24">
        <f ca="1">IFERROR(SUMIF($A$8:$A$65,$A44,INDIRECT("'"&amp;H$7&amp;"'!"&amp;"$E$13:$E$60")),"ARK MANGLER!")</f>
        <v>0</v>
      </c>
      <c r="I44" s="24">
        <f ca="1">IFERROR(SUMIF($A$8:$A$65,$A44,INDIRECT("'"&amp;I$7&amp;"'!"&amp;"$E$13:$E$60")),"ARK MANGLER!")</f>
        <v>0</v>
      </c>
      <c r="J44" s="24">
        <f ca="1">IFERROR(SUMIF($A$8:$A$65,$A44,INDIRECT("'"&amp;J$7&amp;"'!"&amp;"$E$13:$E$60")),"ARK MANGLER!")</f>
        <v>0</v>
      </c>
      <c r="K44" s="25">
        <f ca="1">IFERROR(SUMIF($A$8:$A$65,$A44,INDIRECT("'"&amp;K$7&amp;"'!"&amp;"$E$13:$E$60")),"ARK MANGLER!")</f>
        <v>0</v>
      </c>
      <c r="L44" s="24">
        <f ca="1">IFERROR(SUMIF($A$8:$A$65,$A44,INDIRECT("'"&amp;L$7&amp;"'!"&amp;"$E$13:$E$60")),"ARK MANGLER!")</f>
        <v>0</v>
      </c>
      <c r="M44" s="24">
        <f ca="1">IFERROR(SUMIF($A$8:$A$65,$A44,INDIRECT("'"&amp;M$7&amp;"'!"&amp;"$E$13:$E$60")),"ARK MANGLER!")</f>
        <v>0</v>
      </c>
      <c r="N44" s="26">
        <f ca="1">IFERROR(SUMIF($A$8:$A$65,$A44,INDIRECT("'"&amp;N$7&amp;"'!"&amp;"$E$13:$E$60")),"ARK MANGLER!")</f>
        <v>0</v>
      </c>
      <c r="O44" s="25">
        <f ca="1">IFERROR(SUMIF($A$8:$A$65,$A44,INDIRECT("'"&amp;O$7&amp;"'!"&amp;"$E$13:$E$60")),"ARK MANGLER!")</f>
        <v>0</v>
      </c>
      <c r="P44" s="25">
        <f ca="1">IFERROR(SUMIF($A$8:$A$65,$A44,INDIRECT("'"&amp;P$7&amp;"'!"&amp;"$E$13:$E$60")),"ARK MANGLER!")</f>
        <v>0</v>
      </c>
      <c r="Q44" s="24">
        <f ca="1">IFERROR(SUMIF($A$8:$A$65,$A44,INDIRECT("'"&amp;Q$7&amp;"'!"&amp;"$E$13:$E$60")),"ARK MANGLER!")</f>
        <v>0</v>
      </c>
      <c r="R44" s="24">
        <f ca="1">IFERROR(SUMIF($A$8:$A$65,$A44,INDIRECT("'"&amp;R$7&amp;"'!"&amp;"$E$13:$E$60")),"ARK MANGLER!")</f>
        <v>0</v>
      </c>
      <c r="S44" s="24">
        <f ca="1">IFERROR(SUMIF($A$8:$A$65,$A44,INDIRECT("'"&amp;S$7&amp;"'!"&amp;"$E$13:$E$60")),"ARK MANGLER!")</f>
        <v>0</v>
      </c>
      <c r="T44" s="24">
        <f ca="1">IFERROR(SUMIF($A$8:$A$65,$A44,INDIRECT("'"&amp;T$7&amp;"'!"&amp;"$E$13:$E$60")),"ARK MANGLER!")</f>
        <v>0</v>
      </c>
      <c r="U44" s="24">
        <f ca="1">IFERROR(SUMIF($A$8:$A$65,$A44,INDIRECT("'"&amp;U$7&amp;"'!"&amp;"$E$13:$E$60")),"ARK MANGLER!")</f>
        <v>0</v>
      </c>
      <c r="V44" s="24">
        <f ca="1">IFERROR(SUMIF($A$8:$A$65,$A44,INDIRECT("'"&amp;V$7&amp;"'!"&amp;"$E$13:$E$60")),"ARK MANGLER!")</f>
        <v>0</v>
      </c>
      <c r="W44" s="24">
        <f ca="1">IFERROR(SUMIF($A$8:$A$65,$A44,INDIRECT("'"&amp;W$7&amp;"'!"&amp;"$E$13:$E$60")),"ARK MANGLER!")</f>
        <v>0</v>
      </c>
      <c r="X44" s="24">
        <f ca="1">IFERROR(SUMIF($A$8:$A$65,$A44,INDIRECT("'"&amp;X$7&amp;"'!"&amp;"$E$13:$E$60")),"ARK MANGLER!")</f>
        <v>0</v>
      </c>
      <c r="Y44" s="26">
        <f ca="1">IFERROR(SUMIF($A$8:$A$65,$A44,INDIRECT("'"&amp;Y$7&amp;"'!"&amp;"$E$13:$E$60")),"ARK MANGLER!")</f>
        <v>0</v>
      </c>
      <c r="Z44" s="25">
        <f ca="1">IFERROR(SUMIF($A$8:$A$65,$A44,INDIRECT("'"&amp;Z$7&amp;"'!"&amp;"$E$13:$E$60")),"ARK MANGLER!")</f>
        <v>0</v>
      </c>
      <c r="AA44" s="24">
        <f ca="1">IFERROR(SUMIF($A$8:$A$65,$A44,INDIRECT("'"&amp;AA$7&amp;"'!"&amp;"$E$13:$E$60")),"ARK MANGLER!")</f>
        <v>0</v>
      </c>
      <c r="AB44" s="26">
        <f ca="1">IFERROR(SUMIF($A$8:$A$65,$A44,INDIRECT("'"&amp;AB$7&amp;"'!"&amp;"$E$13:$E$60")),"ARK MANGLER!")</f>
        <v>0</v>
      </c>
      <c r="AC44" s="24">
        <f ca="1">IFERROR(SUMIF($A$8:$A$65,$A44,INDIRECT("'"&amp;AC$7&amp;"'!"&amp;"$E$13:$E$60")),"ARK MANGLER!")</f>
        <v>0</v>
      </c>
      <c r="AD44" s="26">
        <f ca="1">IFERROR(SUMIF($A$8:$A$65,$A44,INDIRECT("'"&amp;AD$7&amp;"'!"&amp;"$E$13:$E$60")),"ARK MANGLER!")</f>
        <v>0</v>
      </c>
      <c r="AE44" s="27">
        <f ca="1">IFERROR(SUMIF($A$8:$A$65,$A44,INDIRECT("'"&amp;AE$7&amp;"'!"&amp;"$E$13:$E$60")),"ARK MANGLER!")</f>
        <v>0</v>
      </c>
      <c r="AF44" s="25">
        <f ca="1">IFERROR(SUMIF($A$8:$A$65,$A44,INDIRECT("'"&amp;AF$7&amp;"'!"&amp;"$E$13:$E$60")),"ARK MANGLER!")</f>
        <v>0</v>
      </c>
      <c r="AG44" s="24">
        <f ca="1">IFERROR(SUMIF($A$8:$A$65,$A44,INDIRECT("'"&amp;AG$7&amp;"'!"&amp;"$E$13:$E$60")),"ARK MANGLER!")</f>
        <v>0</v>
      </c>
      <c r="AH44" s="24">
        <f ca="1">IFERROR(SUMIF($A$8:$A$65,$A44,INDIRECT("'"&amp;AH$7&amp;"'!"&amp;"$E$13:$E$60")),"ARK MANGLER!")</f>
        <v>0</v>
      </c>
    </row>
    <row r="45" spans="1:34" ht="15.75" customHeight="1" x14ac:dyDescent="0.2">
      <c r="A45" s="21">
        <f>Kontoplan!B40</f>
        <v>6710</v>
      </c>
      <c r="B45" s="21" t="str">
        <f>Kontoplan!C40</f>
        <v>Dommerhonorar</v>
      </c>
      <c r="C45" s="22"/>
      <c r="D45" s="22"/>
      <c r="E45" s="23">
        <f t="shared" ca="1" si="3"/>
        <v>62416</v>
      </c>
      <c r="F45" s="24">
        <f ca="1">IFERROR(SUMIF($A$8:$A$65,$A45,INDIRECT("'"&amp;F$7&amp;"'!"&amp;"$E$13:$E$60")),"ARK MANGLER!")</f>
        <v>0</v>
      </c>
      <c r="G45" s="24">
        <f ca="1">IFERROR(SUMIF($A$8:$A$65,$A45,INDIRECT("'"&amp;G$7&amp;"'!"&amp;"$E$13:$E$60")),"ARK MANGLER!")</f>
        <v>0</v>
      </c>
      <c r="H45" s="24">
        <f ca="1">IFERROR(SUMIF($A$8:$A$65,$A45,INDIRECT("'"&amp;H$7&amp;"'!"&amp;"$E$13:$E$60")),"ARK MANGLER!")</f>
        <v>0</v>
      </c>
      <c r="I45" s="24">
        <f ca="1">IFERROR(SUMIF($A$8:$A$65,$A45,INDIRECT("'"&amp;I$7&amp;"'!"&amp;"$E$13:$E$60")),"ARK MANGLER!")</f>
        <v>10000</v>
      </c>
      <c r="J45" s="24">
        <f ca="1">IFERROR(SUMIF($A$8:$A$65,$A45,INDIRECT("'"&amp;J$7&amp;"'!"&amp;"$E$13:$E$60")),"ARK MANGLER!")</f>
        <v>0</v>
      </c>
      <c r="K45" s="25">
        <f ca="1">IFERROR(SUMIF($A$8:$A$65,$A45,INDIRECT("'"&amp;K$7&amp;"'!"&amp;"$E$13:$E$60")),"ARK MANGLER!")</f>
        <v>6000</v>
      </c>
      <c r="L45" s="24">
        <f ca="1">IFERROR(SUMIF($A$8:$A$65,$A45,INDIRECT("'"&amp;L$7&amp;"'!"&amp;"$E$13:$E$60")),"ARK MANGLER!")</f>
        <v>0</v>
      </c>
      <c r="M45" s="24">
        <f ca="1">IFERROR(SUMIF($A$8:$A$65,$A45,INDIRECT("'"&amp;M$7&amp;"'!"&amp;"$E$13:$E$60")),"ARK MANGLER!")</f>
        <v>0</v>
      </c>
      <c r="N45" s="26">
        <f ca="1">IFERROR(SUMIF($A$8:$A$65,$A45,INDIRECT("'"&amp;N$7&amp;"'!"&amp;"$E$13:$E$60")),"ARK MANGLER!")</f>
        <v>0</v>
      </c>
      <c r="O45" s="25">
        <f ca="1">IFERROR(SUMIF($A$8:$A$65,$A45,INDIRECT("'"&amp;O$7&amp;"'!"&amp;"$E$13:$E$60")),"ARK MANGLER!")</f>
        <v>0</v>
      </c>
      <c r="P45" s="25">
        <f ca="1">IFERROR(SUMIF($A$8:$A$65,$A45,INDIRECT("'"&amp;P$7&amp;"'!"&amp;"$E$13:$E$60")),"ARK MANGLER!")</f>
        <v>0</v>
      </c>
      <c r="Q45" s="24">
        <f ca="1">IFERROR(SUMIF($A$8:$A$65,$A45,INDIRECT("'"&amp;Q$7&amp;"'!"&amp;"$E$13:$E$60")),"ARK MANGLER!")</f>
        <v>14400</v>
      </c>
      <c r="R45" s="24">
        <f ca="1">IFERROR(SUMIF($A$8:$A$65,$A45,INDIRECT("'"&amp;R$7&amp;"'!"&amp;"$E$13:$E$60")),"ARK MANGLER!")</f>
        <v>0</v>
      </c>
      <c r="S45" s="24">
        <f ca="1">IFERROR(SUMIF($A$8:$A$65,$A45,INDIRECT("'"&amp;S$7&amp;"'!"&amp;"$E$13:$E$60")),"ARK MANGLER!")</f>
        <v>23516</v>
      </c>
      <c r="T45" s="24">
        <f ca="1">IFERROR(SUMIF($A$8:$A$65,$A45,INDIRECT("'"&amp;T$7&amp;"'!"&amp;"$E$13:$E$60")),"ARK MANGLER!")</f>
        <v>8500</v>
      </c>
      <c r="U45" s="24">
        <f ca="1">IFERROR(SUMIF($A$8:$A$65,$A45,INDIRECT("'"&amp;U$7&amp;"'!"&amp;"$E$13:$E$60")),"ARK MANGLER!")</f>
        <v>0</v>
      </c>
      <c r="V45" s="24">
        <f ca="1">IFERROR(SUMIF($A$8:$A$65,$A45,INDIRECT("'"&amp;V$7&amp;"'!"&amp;"$E$13:$E$60")),"ARK MANGLER!")</f>
        <v>0</v>
      </c>
      <c r="W45" s="24">
        <f ca="1">IFERROR(SUMIF($A$8:$A$65,$A45,INDIRECT("'"&amp;W$7&amp;"'!"&amp;"$E$13:$E$60")),"ARK MANGLER!")</f>
        <v>0</v>
      </c>
      <c r="X45" s="24">
        <f ca="1">IFERROR(SUMIF($A$8:$A$65,$A45,INDIRECT("'"&amp;X$7&amp;"'!"&amp;"$E$13:$E$60")),"ARK MANGLER!")</f>
        <v>0</v>
      </c>
      <c r="Y45" s="26">
        <f ca="1">IFERROR(SUMIF($A$8:$A$65,$A45,INDIRECT("'"&amp;Y$7&amp;"'!"&amp;"$E$13:$E$60")),"ARK MANGLER!")</f>
        <v>0</v>
      </c>
      <c r="Z45" s="25">
        <f ca="1">IFERROR(SUMIF($A$8:$A$65,$A45,INDIRECT("'"&amp;Z$7&amp;"'!"&amp;"$E$13:$E$60")),"ARK MANGLER!")</f>
        <v>0</v>
      </c>
      <c r="AA45" s="24">
        <f ca="1">IFERROR(SUMIF($A$8:$A$65,$A45,INDIRECT("'"&amp;AA$7&amp;"'!"&amp;"$E$13:$E$60")),"ARK MANGLER!")</f>
        <v>0</v>
      </c>
      <c r="AB45" s="26">
        <f ca="1">IFERROR(SUMIF($A$8:$A$65,$A45,INDIRECT("'"&amp;AB$7&amp;"'!"&amp;"$E$13:$E$60")),"ARK MANGLER!")</f>
        <v>0</v>
      </c>
      <c r="AC45" s="24">
        <f ca="1">IFERROR(SUMIF($A$8:$A$65,$A45,INDIRECT("'"&amp;AC$7&amp;"'!"&amp;"$E$13:$E$60")),"ARK MANGLER!")</f>
        <v>0</v>
      </c>
      <c r="AD45" s="26">
        <f ca="1">IFERROR(SUMIF($A$8:$A$65,$A45,INDIRECT("'"&amp;AD$7&amp;"'!"&amp;"$E$13:$E$60")),"ARK MANGLER!")</f>
        <v>0</v>
      </c>
      <c r="AE45" s="27">
        <f ca="1">IFERROR(SUMIF($A$8:$A$65,$A45,INDIRECT("'"&amp;AE$7&amp;"'!"&amp;"$E$13:$E$60")),"ARK MANGLER!")</f>
        <v>0</v>
      </c>
      <c r="AF45" s="25">
        <f ca="1">IFERROR(SUMIF($A$8:$A$65,$A45,INDIRECT("'"&amp;AF$7&amp;"'!"&amp;"$E$13:$E$60")),"ARK MANGLER!")</f>
        <v>0</v>
      </c>
      <c r="AG45" s="24">
        <f ca="1">IFERROR(SUMIF($A$8:$A$65,$A45,INDIRECT("'"&amp;AG$7&amp;"'!"&amp;"$E$13:$E$60")),"ARK MANGLER!")</f>
        <v>0</v>
      </c>
      <c r="AH45" s="24">
        <f ca="1">IFERROR(SUMIF($A$8:$A$65,$A45,INDIRECT("'"&amp;AH$7&amp;"'!"&amp;"$E$13:$E$60")),"ARK MANGLER!")</f>
        <v>0</v>
      </c>
    </row>
    <row r="46" spans="1:34" ht="15.75" customHeight="1" x14ac:dyDescent="0.2">
      <c r="A46" s="21">
        <f>Kontoplan!B41</f>
        <v>6711</v>
      </c>
      <c r="B46" s="21" t="str">
        <f>Kontoplan!C41</f>
        <v>Trenerhonorar</v>
      </c>
      <c r="C46" s="22"/>
      <c r="D46" s="22"/>
      <c r="E46" s="23">
        <f t="shared" ca="1" si="3"/>
        <v>57150</v>
      </c>
      <c r="F46" s="24">
        <f ca="1">IFERROR(SUMIF($A$8:$A$65,$A46,INDIRECT("'"&amp;F$7&amp;"'!"&amp;"$E$13:$E$60")),"ARK MANGLER!")</f>
        <v>0</v>
      </c>
      <c r="G46" s="24">
        <f ca="1">IFERROR(SUMIF($A$8:$A$65,$A46,INDIRECT("'"&amp;G$7&amp;"'!"&amp;"$E$13:$E$60")),"ARK MANGLER!")</f>
        <v>0</v>
      </c>
      <c r="H46" s="24">
        <f ca="1">IFERROR(SUMIF($A$8:$A$65,$A46,INDIRECT("'"&amp;H$7&amp;"'!"&amp;"$E$13:$E$60")),"ARK MANGLER!")</f>
        <v>0</v>
      </c>
      <c r="I46" s="24">
        <f ca="1">IFERROR(SUMIF($A$8:$A$65,$A46,INDIRECT("'"&amp;I$7&amp;"'!"&amp;"$E$13:$E$60")),"ARK MANGLER!")</f>
        <v>0</v>
      </c>
      <c r="J46" s="24">
        <f ca="1">IFERROR(SUMIF($A$8:$A$65,$A46,INDIRECT("'"&amp;J$7&amp;"'!"&amp;"$E$13:$E$60")),"ARK MANGLER!")</f>
        <v>0</v>
      </c>
      <c r="K46" s="25">
        <f ca="1">IFERROR(SUMIF($A$8:$A$65,$A46,INDIRECT("'"&amp;K$7&amp;"'!"&amp;"$E$13:$E$60")),"ARK MANGLER!")</f>
        <v>0</v>
      </c>
      <c r="L46" s="24">
        <f ca="1">IFERROR(SUMIF($A$8:$A$65,$A46,INDIRECT("'"&amp;L$7&amp;"'!"&amp;"$E$13:$E$60")),"ARK MANGLER!")</f>
        <v>0</v>
      </c>
      <c r="M46" s="24">
        <f ca="1">IFERROR(SUMIF($A$8:$A$65,$A46,INDIRECT("'"&amp;M$7&amp;"'!"&amp;"$E$13:$E$60")),"ARK MANGLER!")</f>
        <v>0</v>
      </c>
      <c r="N46" s="26">
        <f ca="1">IFERROR(SUMIF($A$8:$A$65,$A46,INDIRECT("'"&amp;N$7&amp;"'!"&amp;"$E$13:$E$60")),"ARK MANGLER!")</f>
        <v>0</v>
      </c>
      <c r="O46" s="25">
        <f ca="1">IFERROR(SUMIF($A$8:$A$65,$A46,INDIRECT("'"&amp;O$7&amp;"'!"&amp;"$E$13:$E$60")),"ARK MANGLER!")</f>
        <v>0</v>
      </c>
      <c r="P46" s="25">
        <f ca="1">IFERROR(SUMIF($A$8:$A$65,$A46,INDIRECT("'"&amp;P$7&amp;"'!"&amp;"$E$13:$E$60")),"ARK MANGLER!")</f>
        <v>0</v>
      </c>
      <c r="Q46" s="24">
        <f ca="1">IFERROR(SUMIF($A$8:$A$65,$A46,INDIRECT("'"&amp;Q$7&amp;"'!"&amp;"$E$13:$E$60")),"ARK MANGLER!")</f>
        <v>0</v>
      </c>
      <c r="R46" s="24">
        <f ca="1">IFERROR(SUMIF($A$8:$A$65,$A46,INDIRECT("'"&amp;R$7&amp;"'!"&amp;"$E$13:$E$60")),"ARK MANGLER!")</f>
        <v>0</v>
      </c>
      <c r="S46" s="24">
        <f ca="1">IFERROR(SUMIF($A$8:$A$65,$A46,INDIRECT("'"&amp;S$7&amp;"'!"&amp;"$E$13:$E$60")),"ARK MANGLER!")</f>
        <v>0</v>
      </c>
      <c r="T46" s="24">
        <f ca="1">IFERROR(SUMIF($A$8:$A$65,$A46,INDIRECT("'"&amp;T$7&amp;"'!"&amp;"$E$13:$E$60")),"ARK MANGLER!")</f>
        <v>0</v>
      </c>
      <c r="U46" s="24">
        <f ca="1">IFERROR(SUMIF($A$8:$A$65,$A46,INDIRECT("'"&amp;U$7&amp;"'!"&amp;"$E$13:$E$60")),"ARK MANGLER!")</f>
        <v>0</v>
      </c>
      <c r="V46" s="24">
        <f ca="1">IFERROR(SUMIF($A$8:$A$65,$A46,INDIRECT("'"&amp;V$7&amp;"'!"&amp;"$E$13:$E$60")),"ARK MANGLER!")</f>
        <v>0</v>
      </c>
      <c r="W46" s="24">
        <f ca="1">IFERROR(SUMIF($A$8:$A$65,$A46,INDIRECT("'"&amp;W$7&amp;"'!"&amp;"$E$13:$E$60")),"ARK MANGLER!")</f>
        <v>20000</v>
      </c>
      <c r="X46" s="24">
        <f ca="1">IFERROR(SUMIF($A$8:$A$65,$A46,INDIRECT("'"&amp;X$7&amp;"'!"&amp;"$E$13:$E$60")),"ARK MANGLER!")</f>
        <v>0</v>
      </c>
      <c r="Y46" s="26">
        <f ca="1">IFERROR(SUMIF($A$8:$A$65,$A46,INDIRECT("'"&amp;Y$7&amp;"'!"&amp;"$E$13:$E$60")),"ARK MANGLER!")</f>
        <v>0</v>
      </c>
      <c r="Z46" s="25">
        <f ca="1">IFERROR(SUMIF($A$8:$A$65,$A46,INDIRECT("'"&amp;Z$7&amp;"'!"&amp;"$E$13:$E$60")),"ARK MANGLER!")</f>
        <v>0</v>
      </c>
      <c r="AA46" s="24">
        <f ca="1">IFERROR(SUMIF($A$8:$A$65,$A46,INDIRECT("'"&amp;AA$7&amp;"'!"&amp;"$E$13:$E$60")),"ARK MANGLER!")</f>
        <v>3000</v>
      </c>
      <c r="AB46" s="26">
        <f ca="1">IFERROR(SUMIF($A$8:$A$65,$A46,INDIRECT("'"&amp;AB$7&amp;"'!"&amp;"$E$13:$E$60")),"ARK MANGLER!")</f>
        <v>0</v>
      </c>
      <c r="AC46" s="24">
        <f ca="1">IFERROR(SUMIF($A$8:$A$65,$A46,INDIRECT("'"&amp;AC$7&amp;"'!"&amp;"$E$13:$E$60")),"ARK MANGLER!")</f>
        <v>0</v>
      </c>
      <c r="AD46" s="26">
        <f ca="1">IFERROR(SUMIF($A$8:$A$65,$A46,INDIRECT("'"&amp;AD$7&amp;"'!"&amp;"$E$13:$E$60")),"ARK MANGLER!")</f>
        <v>0</v>
      </c>
      <c r="AE46" s="27">
        <f ca="1">IFERROR(SUMIF($A$8:$A$65,$A46,INDIRECT("'"&amp;AE$7&amp;"'!"&amp;"$E$13:$E$60")),"ARK MANGLER!")</f>
        <v>0</v>
      </c>
      <c r="AF46" s="25">
        <f ca="1">IFERROR(SUMIF($A$8:$A$65,$A46,INDIRECT("'"&amp;AF$7&amp;"'!"&amp;"$E$13:$E$60")),"ARK MANGLER!")</f>
        <v>0</v>
      </c>
      <c r="AG46" s="24">
        <f ca="1">IFERROR(SUMIF($A$8:$A$65,$A46,INDIRECT("'"&amp;AG$7&amp;"'!"&amp;"$E$13:$E$60")),"ARK MANGLER!")</f>
        <v>0</v>
      </c>
      <c r="AH46" s="24">
        <f ca="1">IFERROR(SUMIF($A$8:$A$65,$A46,INDIRECT("'"&amp;AH$7&amp;"'!"&amp;"$E$13:$E$60")),"ARK MANGLER!")</f>
        <v>34150</v>
      </c>
    </row>
    <row r="47" spans="1:34" ht="15.75" customHeight="1" x14ac:dyDescent="0.2">
      <c r="A47" s="21">
        <f>Kontoplan!B42</f>
        <v>6800</v>
      </c>
      <c r="B47" s="21" t="str">
        <f>Kontoplan!C42</f>
        <v>Kontorrekvisita</v>
      </c>
      <c r="C47" s="22"/>
      <c r="D47" s="22"/>
      <c r="E47" s="23">
        <f t="shared" ca="1" si="3"/>
        <v>0</v>
      </c>
      <c r="F47" s="24">
        <f ca="1">IFERROR(SUMIF($A$8:$A$65,$A47,INDIRECT("'"&amp;F$7&amp;"'!"&amp;"$E$13:$E$60")),"ARK MANGLER!")</f>
        <v>0</v>
      </c>
      <c r="G47" s="24">
        <f ca="1">IFERROR(SUMIF($A$8:$A$65,$A47,INDIRECT("'"&amp;G$7&amp;"'!"&amp;"$E$13:$E$60")),"ARK MANGLER!")</f>
        <v>0</v>
      </c>
      <c r="H47" s="24">
        <f ca="1">IFERROR(SUMIF($A$8:$A$65,$A47,INDIRECT("'"&amp;H$7&amp;"'!"&amp;"$E$13:$E$60")),"ARK MANGLER!")</f>
        <v>0</v>
      </c>
      <c r="I47" s="24">
        <f ca="1">IFERROR(SUMIF($A$8:$A$65,$A47,INDIRECT("'"&amp;I$7&amp;"'!"&amp;"$E$13:$E$60")),"ARK MANGLER!")</f>
        <v>0</v>
      </c>
      <c r="J47" s="24">
        <f ca="1">IFERROR(SUMIF($A$8:$A$65,$A47,INDIRECT("'"&amp;J$7&amp;"'!"&amp;"$E$13:$E$60")),"ARK MANGLER!")</f>
        <v>0</v>
      </c>
      <c r="K47" s="25">
        <f ca="1">IFERROR(SUMIF($A$8:$A$65,$A47,INDIRECT("'"&amp;K$7&amp;"'!"&amp;"$E$13:$E$60")),"ARK MANGLER!")</f>
        <v>0</v>
      </c>
      <c r="L47" s="24">
        <f ca="1">IFERROR(SUMIF($A$8:$A$65,$A47,INDIRECT("'"&amp;L$7&amp;"'!"&amp;"$E$13:$E$60")),"ARK MANGLER!")</f>
        <v>0</v>
      </c>
      <c r="M47" s="24">
        <f ca="1">IFERROR(SUMIF($A$8:$A$65,$A47,INDIRECT("'"&amp;M$7&amp;"'!"&amp;"$E$13:$E$60")),"ARK MANGLER!")</f>
        <v>0</v>
      </c>
      <c r="N47" s="26">
        <f ca="1">IFERROR(SUMIF($A$8:$A$65,$A47,INDIRECT("'"&amp;N$7&amp;"'!"&amp;"$E$13:$E$60")),"ARK MANGLER!")</f>
        <v>0</v>
      </c>
      <c r="O47" s="25">
        <f ca="1">IFERROR(SUMIF($A$8:$A$65,$A47,INDIRECT("'"&amp;O$7&amp;"'!"&amp;"$E$13:$E$60")),"ARK MANGLER!")</f>
        <v>0</v>
      </c>
      <c r="P47" s="25">
        <f ca="1">IFERROR(SUMIF($A$8:$A$65,$A47,INDIRECT("'"&amp;P$7&amp;"'!"&amp;"$E$13:$E$60")),"ARK MANGLER!")</f>
        <v>0</v>
      </c>
      <c r="Q47" s="24">
        <f ca="1">IFERROR(SUMIF($A$8:$A$65,$A47,INDIRECT("'"&amp;Q$7&amp;"'!"&amp;"$E$13:$E$60")),"ARK MANGLER!")</f>
        <v>0</v>
      </c>
      <c r="R47" s="24">
        <f ca="1">IFERROR(SUMIF($A$8:$A$65,$A47,INDIRECT("'"&amp;R$7&amp;"'!"&amp;"$E$13:$E$60")),"ARK MANGLER!")</f>
        <v>0</v>
      </c>
      <c r="S47" s="24">
        <f ca="1">IFERROR(SUMIF($A$8:$A$65,$A47,INDIRECT("'"&amp;S$7&amp;"'!"&amp;"$E$13:$E$60")),"ARK MANGLER!")</f>
        <v>0</v>
      </c>
      <c r="T47" s="24">
        <f ca="1">IFERROR(SUMIF($A$8:$A$65,$A47,INDIRECT("'"&amp;T$7&amp;"'!"&amp;"$E$13:$E$60")),"ARK MANGLER!")</f>
        <v>0</v>
      </c>
      <c r="U47" s="24">
        <f ca="1">IFERROR(SUMIF($A$8:$A$65,$A47,INDIRECT("'"&amp;U$7&amp;"'!"&amp;"$E$13:$E$60")),"ARK MANGLER!")</f>
        <v>0</v>
      </c>
      <c r="V47" s="24">
        <f ca="1">IFERROR(SUMIF($A$8:$A$65,$A47,INDIRECT("'"&amp;V$7&amp;"'!"&amp;"$E$13:$E$60")),"ARK MANGLER!")</f>
        <v>0</v>
      </c>
      <c r="W47" s="24">
        <f ca="1">IFERROR(SUMIF($A$8:$A$65,$A47,INDIRECT("'"&amp;W$7&amp;"'!"&amp;"$E$13:$E$60")),"ARK MANGLER!")</f>
        <v>0</v>
      </c>
      <c r="X47" s="24">
        <f ca="1">IFERROR(SUMIF($A$8:$A$65,$A47,INDIRECT("'"&amp;X$7&amp;"'!"&amp;"$E$13:$E$60")),"ARK MANGLER!")</f>
        <v>0</v>
      </c>
      <c r="Y47" s="26">
        <f ca="1">IFERROR(SUMIF($A$8:$A$65,$A47,INDIRECT("'"&amp;Y$7&amp;"'!"&amp;"$E$13:$E$60")),"ARK MANGLER!")</f>
        <v>0</v>
      </c>
      <c r="Z47" s="25">
        <f ca="1">IFERROR(SUMIF($A$8:$A$65,$A47,INDIRECT("'"&amp;Z$7&amp;"'!"&amp;"$E$13:$E$60")),"ARK MANGLER!")</f>
        <v>0</v>
      </c>
      <c r="AA47" s="24">
        <f ca="1">IFERROR(SUMIF($A$8:$A$65,$A47,INDIRECT("'"&amp;AA$7&amp;"'!"&amp;"$E$13:$E$60")),"ARK MANGLER!")</f>
        <v>0</v>
      </c>
      <c r="AB47" s="26">
        <f ca="1">IFERROR(SUMIF($A$8:$A$65,$A47,INDIRECT("'"&amp;AB$7&amp;"'!"&amp;"$E$13:$E$60")),"ARK MANGLER!")</f>
        <v>0</v>
      </c>
      <c r="AC47" s="24">
        <f ca="1">IFERROR(SUMIF($A$8:$A$65,$A47,INDIRECT("'"&amp;AC$7&amp;"'!"&amp;"$E$13:$E$60")),"ARK MANGLER!")</f>
        <v>0</v>
      </c>
      <c r="AD47" s="26">
        <f ca="1">IFERROR(SUMIF($A$8:$A$65,$A47,INDIRECT("'"&amp;AD$7&amp;"'!"&amp;"$E$13:$E$60")),"ARK MANGLER!")</f>
        <v>0</v>
      </c>
      <c r="AE47" s="27">
        <f ca="1">IFERROR(SUMIF($A$8:$A$65,$A47,INDIRECT("'"&amp;AE$7&amp;"'!"&amp;"$E$13:$E$60")),"ARK MANGLER!")</f>
        <v>0</v>
      </c>
      <c r="AF47" s="25">
        <f ca="1">IFERROR(SUMIF($A$8:$A$65,$A47,INDIRECT("'"&amp;AF$7&amp;"'!"&amp;"$E$13:$E$60")),"ARK MANGLER!")</f>
        <v>0</v>
      </c>
      <c r="AG47" s="24">
        <f ca="1">IFERROR(SUMIF($A$8:$A$65,$A47,INDIRECT("'"&amp;AG$7&amp;"'!"&amp;"$E$13:$E$60")),"ARK MANGLER!")</f>
        <v>0</v>
      </c>
      <c r="AH47" s="24">
        <f ca="1">IFERROR(SUMIF($A$8:$A$65,$A47,INDIRECT("'"&amp;AH$7&amp;"'!"&amp;"$E$13:$E$60")),"ARK MANGLER!")</f>
        <v>0</v>
      </c>
    </row>
    <row r="48" spans="1:34" ht="15.75" customHeight="1" x14ac:dyDescent="0.2">
      <c r="A48" s="21">
        <f>Kontoplan!B43</f>
        <v>6810</v>
      </c>
      <c r="B48" s="21" t="str">
        <f>Kontoplan!C43</f>
        <v>Datakostnad</v>
      </c>
      <c r="C48" s="22"/>
      <c r="D48" s="22"/>
      <c r="E48" s="23">
        <f t="shared" ca="1" si="3"/>
        <v>0</v>
      </c>
      <c r="F48" s="24">
        <f ca="1">IFERROR(SUMIF($A$8:$A$65,$A48,INDIRECT("'"&amp;F$7&amp;"'!"&amp;"$E$13:$E$60")),"ARK MANGLER!")</f>
        <v>0</v>
      </c>
      <c r="G48" s="24">
        <f ca="1">IFERROR(SUMIF($A$8:$A$65,$A48,INDIRECT("'"&amp;G$7&amp;"'!"&amp;"$E$13:$E$60")),"ARK MANGLER!")</f>
        <v>0</v>
      </c>
      <c r="H48" s="24">
        <f ca="1">IFERROR(SUMIF($A$8:$A$65,$A48,INDIRECT("'"&amp;H$7&amp;"'!"&amp;"$E$13:$E$60")),"ARK MANGLER!")</f>
        <v>0</v>
      </c>
      <c r="I48" s="24">
        <f ca="1">IFERROR(SUMIF($A$8:$A$65,$A48,INDIRECT("'"&amp;I$7&amp;"'!"&amp;"$E$13:$E$60")),"ARK MANGLER!")</f>
        <v>0</v>
      </c>
      <c r="J48" s="24">
        <f ca="1">IFERROR(SUMIF($A$8:$A$65,$A48,INDIRECT("'"&amp;J$7&amp;"'!"&amp;"$E$13:$E$60")),"ARK MANGLER!")</f>
        <v>0</v>
      </c>
      <c r="K48" s="25">
        <f ca="1">IFERROR(SUMIF($A$8:$A$65,$A48,INDIRECT("'"&amp;K$7&amp;"'!"&amp;"$E$13:$E$60")),"ARK MANGLER!")</f>
        <v>0</v>
      </c>
      <c r="L48" s="24">
        <f ca="1">IFERROR(SUMIF($A$8:$A$65,$A48,INDIRECT("'"&amp;L$7&amp;"'!"&amp;"$E$13:$E$60")),"ARK MANGLER!")</f>
        <v>0</v>
      </c>
      <c r="M48" s="24">
        <f ca="1">IFERROR(SUMIF($A$8:$A$65,$A48,INDIRECT("'"&amp;M$7&amp;"'!"&amp;"$E$13:$E$60")),"ARK MANGLER!")</f>
        <v>0</v>
      </c>
      <c r="N48" s="26">
        <f ca="1">IFERROR(SUMIF($A$8:$A$65,$A48,INDIRECT("'"&amp;N$7&amp;"'!"&amp;"$E$13:$E$60")),"ARK MANGLER!")</f>
        <v>0</v>
      </c>
      <c r="O48" s="25">
        <f ca="1">IFERROR(SUMIF($A$8:$A$65,$A48,INDIRECT("'"&amp;O$7&amp;"'!"&amp;"$E$13:$E$60")),"ARK MANGLER!")</f>
        <v>0</v>
      </c>
      <c r="P48" s="25">
        <f ca="1">IFERROR(SUMIF($A$8:$A$65,$A48,INDIRECT("'"&amp;P$7&amp;"'!"&amp;"$E$13:$E$60")),"ARK MANGLER!")</f>
        <v>0</v>
      </c>
      <c r="Q48" s="24">
        <f ca="1">IFERROR(SUMIF($A$8:$A$65,$A48,INDIRECT("'"&amp;Q$7&amp;"'!"&amp;"$E$13:$E$60")),"ARK MANGLER!")</f>
        <v>0</v>
      </c>
      <c r="R48" s="24">
        <f ca="1">IFERROR(SUMIF($A$8:$A$65,$A48,INDIRECT("'"&amp;R$7&amp;"'!"&amp;"$E$13:$E$60")),"ARK MANGLER!")</f>
        <v>0</v>
      </c>
      <c r="S48" s="24">
        <f ca="1">IFERROR(SUMIF($A$8:$A$65,$A48,INDIRECT("'"&amp;S$7&amp;"'!"&amp;"$E$13:$E$60")),"ARK MANGLER!")</f>
        <v>0</v>
      </c>
      <c r="T48" s="24">
        <f ca="1">IFERROR(SUMIF($A$8:$A$65,$A48,INDIRECT("'"&amp;T$7&amp;"'!"&amp;"$E$13:$E$60")),"ARK MANGLER!")</f>
        <v>0</v>
      </c>
      <c r="U48" s="24">
        <f ca="1">IFERROR(SUMIF($A$8:$A$65,$A48,INDIRECT("'"&amp;U$7&amp;"'!"&amp;"$E$13:$E$60")),"ARK MANGLER!")</f>
        <v>0</v>
      </c>
      <c r="V48" s="24">
        <f ca="1">IFERROR(SUMIF($A$8:$A$65,$A48,INDIRECT("'"&amp;V$7&amp;"'!"&amp;"$E$13:$E$60")),"ARK MANGLER!")</f>
        <v>0</v>
      </c>
      <c r="W48" s="24">
        <f ca="1">IFERROR(SUMIF($A$8:$A$65,$A48,INDIRECT("'"&amp;W$7&amp;"'!"&amp;"$E$13:$E$60")),"ARK MANGLER!")</f>
        <v>0</v>
      </c>
      <c r="X48" s="24">
        <f ca="1">IFERROR(SUMIF($A$8:$A$65,$A48,INDIRECT("'"&amp;X$7&amp;"'!"&amp;"$E$13:$E$60")),"ARK MANGLER!")</f>
        <v>0</v>
      </c>
      <c r="Y48" s="26">
        <f ca="1">IFERROR(SUMIF($A$8:$A$65,$A48,INDIRECT("'"&amp;Y$7&amp;"'!"&amp;"$E$13:$E$60")),"ARK MANGLER!")</f>
        <v>0</v>
      </c>
      <c r="Z48" s="25">
        <f ca="1">IFERROR(SUMIF($A$8:$A$65,$A48,INDIRECT("'"&amp;Z$7&amp;"'!"&amp;"$E$13:$E$60")),"ARK MANGLER!")</f>
        <v>0</v>
      </c>
      <c r="AA48" s="24">
        <f ca="1">IFERROR(SUMIF($A$8:$A$65,$A48,INDIRECT("'"&amp;AA$7&amp;"'!"&amp;"$E$13:$E$60")),"ARK MANGLER!")</f>
        <v>0</v>
      </c>
      <c r="AB48" s="26">
        <f ca="1">IFERROR(SUMIF($A$8:$A$65,$A48,INDIRECT("'"&amp;AB$7&amp;"'!"&amp;"$E$13:$E$60")),"ARK MANGLER!")</f>
        <v>0</v>
      </c>
      <c r="AC48" s="24">
        <f ca="1">IFERROR(SUMIF($A$8:$A$65,$A48,INDIRECT("'"&amp;AC$7&amp;"'!"&amp;"$E$13:$E$60")),"ARK MANGLER!")</f>
        <v>0</v>
      </c>
      <c r="AD48" s="26">
        <f ca="1">IFERROR(SUMIF($A$8:$A$65,$A48,INDIRECT("'"&amp;AD$7&amp;"'!"&amp;"$E$13:$E$60")),"ARK MANGLER!")</f>
        <v>0</v>
      </c>
      <c r="AE48" s="27">
        <f ca="1">IFERROR(SUMIF($A$8:$A$65,$A48,INDIRECT("'"&amp;AE$7&amp;"'!"&amp;"$E$13:$E$60")),"ARK MANGLER!")</f>
        <v>0</v>
      </c>
      <c r="AF48" s="25">
        <f ca="1">IFERROR(SUMIF($A$8:$A$65,$A48,INDIRECT("'"&amp;AF$7&amp;"'!"&amp;"$E$13:$E$60")),"ARK MANGLER!")</f>
        <v>0</v>
      </c>
      <c r="AG48" s="24">
        <f ca="1">IFERROR(SUMIF($A$8:$A$65,$A48,INDIRECT("'"&amp;AG$7&amp;"'!"&amp;"$E$13:$E$60")),"ARK MANGLER!")</f>
        <v>0</v>
      </c>
      <c r="AH48" s="24">
        <f ca="1">IFERROR(SUMIF($A$8:$A$65,$A48,INDIRECT("'"&amp;AH$7&amp;"'!"&amp;"$E$13:$E$60")),"ARK MANGLER!")</f>
        <v>0</v>
      </c>
    </row>
    <row r="49" spans="1:34" ht="15.75" customHeight="1" x14ac:dyDescent="0.2">
      <c r="A49" s="21">
        <f>Kontoplan!B44</f>
        <v>6860</v>
      </c>
      <c r="B49" s="21" t="str">
        <f>Kontoplan!C44</f>
        <v>Møte, kurs, oppdatering o.l</v>
      </c>
      <c r="C49" s="22"/>
      <c r="D49" s="22"/>
      <c r="E49" s="23">
        <f t="shared" ca="1" si="3"/>
        <v>10330</v>
      </c>
      <c r="F49" s="24">
        <f ca="1">IFERROR(SUMIF($A$8:$A$65,$A49,INDIRECT("'"&amp;F$7&amp;"'!"&amp;"$E$13:$E$60")),"ARK MANGLER!")</f>
        <v>10000</v>
      </c>
      <c r="G49" s="24">
        <f ca="1">IFERROR(SUMIF($A$8:$A$65,$A49,INDIRECT("'"&amp;G$7&amp;"'!"&amp;"$E$13:$E$60")),"ARK MANGLER!")</f>
        <v>0</v>
      </c>
      <c r="H49" s="24">
        <f ca="1">IFERROR(SUMIF($A$8:$A$65,$A49,INDIRECT("'"&amp;H$7&amp;"'!"&amp;"$E$13:$E$60")),"ARK MANGLER!")</f>
        <v>0</v>
      </c>
      <c r="I49" s="24">
        <f ca="1">IFERROR(SUMIF($A$8:$A$65,$A49,INDIRECT("'"&amp;I$7&amp;"'!"&amp;"$E$13:$E$60")),"ARK MANGLER!")</f>
        <v>0</v>
      </c>
      <c r="J49" s="24">
        <f ca="1">IFERROR(SUMIF($A$8:$A$65,$A49,INDIRECT("'"&amp;J$7&amp;"'!"&amp;"$E$13:$E$60")),"ARK MANGLER!")</f>
        <v>0</v>
      </c>
      <c r="K49" s="25">
        <f ca="1">IFERROR(SUMIF($A$8:$A$65,$A49,INDIRECT("'"&amp;K$7&amp;"'!"&amp;"$E$13:$E$60")),"ARK MANGLER!")</f>
        <v>0</v>
      </c>
      <c r="L49" s="24">
        <f ca="1">IFERROR(SUMIF($A$8:$A$65,$A49,INDIRECT("'"&amp;L$7&amp;"'!"&amp;"$E$13:$E$60")),"ARK MANGLER!")</f>
        <v>0</v>
      </c>
      <c r="M49" s="24">
        <f ca="1">IFERROR(SUMIF($A$8:$A$65,$A49,INDIRECT("'"&amp;M$7&amp;"'!"&amp;"$E$13:$E$60")),"ARK MANGLER!")</f>
        <v>0</v>
      </c>
      <c r="N49" s="26">
        <f ca="1">IFERROR(SUMIF($A$8:$A$65,$A49,INDIRECT("'"&amp;N$7&amp;"'!"&amp;"$E$13:$E$60")),"ARK MANGLER!")</f>
        <v>0</v>
      </c>
      <c r="O49" s="25">
        <f ca="1">IFERROR(SUMIF($A$8:$A$65,$A49,INDIRECT("'"&amp;O$7&amp;"'!"&amp;"$E$13:$E$60")),"ARK MANGLER!")</f>
        <v>0</v>
      </c>
      <c r="P49" s="25">
        <f ca="1">IFERROR(SUMIF($A$8:$A$65,$A49,INDIRECT("'"&amp;P$7&amp;"'!"&amp;"$E$13:$E$60")),"ARK MANGLER!")</f>
        <v>0</v>
      </c>
      <c r="Q49" s="24">
        <f ca="1">IFERROR(SUMIF($A$8:$A$65,$A49,INDIRECT("'"&amp;Q$7&amp;"'!"&amp;"$E$13:$E$60")),"ARK MANGLER!")</f>
        <v>0</v>
      </c>
      <c r="R49" s="24">
        <f ca="1">IFERROR(SUMIF($A$8:$A$65,$A49,INDIRECT("'"&amp;R$7&amp;"'!"&amp;"$E$13:$E$60")),"ARK MANGLER!")</f>
        <v>0</v>
      </c>
      <c r="S49" s="24">
        <f ca="1">IFERROR(SUMIF($A$8:$A$65,$A49,INDIRECT("'"&amp;S$7&amp;"'!"&amp;"$E$13:$E$60")),"ARK MANGLER!")</f>
        <v>0</v>
      </c>
      <c r="T49" s="24">
        <f ca="1">IFERROR(SUMIF($A$8:$A$65,$A49,INDIRECT("'"&amp;T$7&amp;"'!"&amp;"$E$13:$E$60")),"ARK MANGLER!")</f>
        <v>0</v>
      </c>
      <c r="U49" s="24">
        <f ca="1">IFERROR(SUMIF($A$8:$A$65,$A49,INDIRECT("'"&amp;U$7&amp;"'!"&amp;"$E$13:$E$60")),"ARK MANGLER!")</f>
        <v>0</v>
      </c>
      <c r="V49" s="24">
        <f ca="1">IFERROR(SUMIF($A$8:$A$65,$A49,INDIRECT("'"&amp;V$7&amp;"'!"&amp;"$E$13:$E$60")),"ARK MANGLER!")</f>
        <v>0</v>
      </c>
      <c r="W49" s="24">
        <f ca="1">IFERROR(SUMIF($A$8:$A$65,$A49,INDIRECT("'"&amp;W$7&amp;"'!"&amp;"$E$13:$E$60")),"ARK MANGLER!")</f>
        <v>0</v>
      </c>
      <c r="X49" s="24">
        <f ca="1">IFERROR(SUMIF($A$8:$A$65,$A49,INDIRECT("'"&amp;X$7&amp;"'!"&amp;"$E$13:$E$60")),"ARK MANGLER!")</f>
        <v>0</v>
      </c>
      <c r="Y49" s="26">
        <f ca="1">IFERROR(SUMIF($A$8:$A$65,$A49,INDIRECT("'"&amp;Y$7&amp;"'!"&amp;"$E$13:$E$60")),"ARK MANGLER!")</f>
        <v>0</v>
      </c>
      <c r="Z49" s="25">
        <f ca="1">IFERROR(SUMIF($A$8:$A$65,$A49,INDIRECT("'"&amp;Z$7&amp;"'!"&amp;"$E$13:$E$60")),"ARK MANGLER!")</f>
        <v>0</v>
      </c>
      <c r="AA49" s="24">
        <f ca="1">IFERROR(SUMIF($A$8:$A$65,$A49,INDIRECT("'"&amp;AA$7&amp;"'!"&amp;"$E$13:$E$60")),"ARK MANGLER!")</f>
        <v>0</v>
      </c>
      <c r="AB49" s="26">
        <f ca="1">IFERROR(SUMIF($A$8:$A$65,$A49,INDIRECT("'"&amp;AB$7&amp;"'!"&amp;"$E$13:$E$60")),"ARK MANGLER!")</f>
        <v>0</v>
      </c>
      <c r="AC49" s="24">
        <f ca="1">IFERROR(SUMIF($A$8:$A$65,$A49,INDIRECT("'"&amp;AC$7&amp;"'!"&amp;"$E$13:$E$60")),"ARK MANGLER!")</f>
        <v>0</v>
      </c>
      <c r="AD49" s="26">
        <f ca="1">IFERROR(SUMIF($A$8:$A$65,$A49,INDIRECT("'"&amp;AD$7&amp;"'!"&amp;"$E$13:$E$60")),"ARK MANGLER!")</f>
        <v>0</v>
      </c>
      <c r="AE49" s="27">
        <f ca="1">IFERROR(SUMIF($A$8:$A$65,$A49,INDIRECT("'"&amp;AE$7&amp;"'!"&amp;"$E$13:$E$60")),"ARK MANGLER!")</f>
        <v>0</v>
      </c>
      <c r="AF49" s="25">
        <f ca="1">IFERROR(SUMIF($A$8:$A$65,$A49,INDIRECT("'"&amp;AF$7&amp;"'!"&amp;"$E$13:$E$60")),"ARK MANGLER!")</f>
        <v>0</v>
      </c>
      <c r="AG49" s="24">
        <f ca="1">IFERROR(SUMIF($A$8:$A$65,$A49,INDIRECT("'"&amp;AG$7&amp;"'!"&amp;"$E$13:$E$60")),"ARK MANGLER!")</f>
        <v>0</v>
      </c>
      <c r="AH49" s="24">
        <f ca="1">IFERROR(SUMIF($A$8:$A$65,$A49,INDIRECT("'"&amp;AH$7&amp;"'!"&amp;"$E$13:$E$60")),"ARK MANGLER!")</f>
        <v>330</v>
      </c>
    </row>
    <row r="50" spans="1:34" ht="15.75" customHeight="1" x14ac:dyDescent="0.2">
      <c r="A50" s="21">
        <f>Kontoplan!B45</f>
        <v>6900</v>
      </c>
      <c r="B50" s="21" t="str">
        <f>Kontoplan!C45</f>
        <v>Mobil</v>
      </c>
      <c r="C50" s="22"/>
      <c r="D50" s="22"/>
      <c r="E50" s="23">
        <f t="shared" ca="1" si="3"/>
        <v>60000</v>
      </c>
      <c r="F50" s="24">
        <f ca="1">IFERROR(SUMIF($A$8:$A$65,$A50,INDIRECT("'"&amp;F$7&amp;"'!"&amp;"$E$13:$E$60")),"ARK MANGLER!")</f>
        <v>0</v>
      </c>
      <c r="G50" s="24">
        <f ca="1">IFERROR(SUMIF($A$8:$A$65,$A50,INDIRECT("'"&amp;G$7&amp;"'!"&amp;"$E$13:$E$60")),"ARK MANGLER!")</f>
        <v>0</v>
      </c>
      <c r="H50" s="24">
        <f ca="1">IFERROR(SUMIF($A$8:$A$65,$A50,INDIRECT("'"&amp;H$7&amp;"'!"&amp;"$E$13:$E$60")),"ARK MANGLER!")</f>
        <v>60000</v>
      </c>
      <c r="I50" s="24">
        <f ca="1">IFERROR(SUMIF($A$8:$A$65,$A50,INDIRECT("'"&amp;I$7&amp;"'!"&amp;"$E$13:$E$60")),"ARK MANGLER!")</f>
        <v>0</v>
      </c>
      <c r="J50" s="24">
        <f ca="1">IFERROR(SUMIF($A$8:$A$65,$A50,INDIRECT("'"&amp;J$7&amp;"'!"&amp;"$E$13:$E$60")),"ARK MANGLER!")</f>
        <v>0</v>
      </c>
      <c r="K50" s="25">
        <f ca="1">IFERROR(SUMIF($A$8:$A$65,$A50,INDIRECT("'"&amp;K$7&amp;"'!"&amp;"$E$13:$E$60")),"ARK MANGLER!")</f>
        <v>0</v>
      </c>
      <c r="L50" s="24">
        <f ca="1">IFERROR(SUMIF($A$8:$A$65,$A50,INDIRECT("'"&amp;L$7&amp;"'!"&amp;"$E$13:$E$60")),"ARK MANGLER!")</f>
        <v>0</v>
      </c>
      <c r="M50" s="24">
        <f ca="1">IFERROR(SUMIF($A$8:$A$65,$A50,INDIRECT("'"&amp;M$7&amp;"'!"&amp;"$E$13:$E$60")),"ARK MANGLER!")</f>
        <v>0</v>
      </c>
      <c r="N50" s="26">
        <f ca="1">IFERROR(SUMIF($A$8:$A$65,$A50,INDIRECT("'"&amp;N$7&amp;"'!"&amp;"$E$13:$E$60")),"ARK MANGLER!")</f>
        <v>0</v>
      </c>
      <c r="O50" s="25">
        <f ca="1">IFERROR(SUMIF($A$8:$A$65,$A50,INDIRECT("'"&amp;O$7&amp;"'!"&amp;"$E$13:$E$60")),"ARK MANGLER!")</f>
        <v>0</v>
      </c>
      <c r="P50" s="25">
        <f ca="1">IFERROR(SUMIF($A$8:$A$65,$A50,INDIRECT("'"&amp;P$7&amp;"'!"&amp;"$E$13:$E$60")),"ARK MANGLER!")</f>
        <v>0</v>
      </c>
      <c r="Q50" s="24">
        <f ca="1">IFERROR(SUMIF($A$8:$A$65,$A50,INDIRECT("'"&amp;Q$7&amp;"'!"&amp;"$E$13:$E$60")),"ARK MANGLER!")</f>
        <v>0</v>
      </c>
      <c r="R50" s="24">
        <f ca="1">IFERROR(SUMIF($A$8:$A$65,$A50,INDIRECT("'"&amp;R$7&amp;"'!"&amp;"$E$13:$E$60")),"ARK MANGLER!")</f>
        <v>0</v>
      </c>
      <c r="S50" s="24">
        <f ca="1">IFERROR(SUMIF($A$8:$A$65,$A50,INDIRECT("'"&amp;S$7&amp;"'!"&amp;"$E$13:$E$60")),"ARK MANGLER!")</f>
        <v>0</v>
      </c>
      <c r="T50" s="24">
        <f ca="1">IFERROR(SUMIF($A$8:$A$65,$A50,INDIRECT("'"&amp;T$7&amp;"'!"&amp;"$E$13:$E$60")),"ARK MANGLER!")</f>
        <v>0</v>
      </c>
      <c r="U50" s="24">
        <f ca="1">IFERROR(SUMIF($A$8:$A$65,$A50,INDIRECT("'"&amp;U$7&amp;"'!"&amp;"$E$13:$E$60")),"ARK MANGLER!")</f>
        <v>0</v>
      </c>
      <c r="V50" s="24">
        <f ca="1">IFERROR(SUMIF($A$8:$A$65,$A50,INDIRECT("'"&amp;V$7&amp;"'!"&amp;"$E$13:$E$60")),"ARK MANGLER!")</f>
        <v>0</v>
      </c>
      <c r="W50" s="24">
        <f ca="1">IFERROR(SUMIF($A$8:$A$65,$A50,INDIRECT("'"&amp;W$7&amp;"'!"&amp;"$E$13:$E$60")),"ARK MANGLER!")</f>
        <v>0</v>
      </c>
      <c r="X50" s="24">
        <f ca="1">IFERROR(SUMIF($A$8:$A$65,$A50,INDIRECT("'"&amp;X$7&amp;"'!"&amp;"$E$13:$E$60")),"ARK MANGLER!")</f>
        <v>0</v>
      </c>
      <c r="Y50" s="26">
        <f ca="1">IFERROR(SUMIF($A$8:$A$65,$A50,INDIRECT("'"&amp;Y$7&amp;"'!"&amp;"$E$13:$E$60")),"ARK MANGLER!")</f>
        <v>0</v>
      </c>
      <c r="Z50" s="25">
        <f ca="1">IFERROR(SUMIF($A$8:$A$65,$A50,INDIRECT("'"&amp;Z$7&amp;"'!"&amp;"$E$13:$E$60")),"ARK MANGLER!")</f>
        <v>0</v>
      </c>
      <c r="AA50" s="24">
        <f ca="1">IFERROR(SUMIF($A$8:$A$65,$A50,INDIRECT("'"&amp;AA$7&amp;"'!"&amp;"$E$13:$E$60")),"ARK MANGLER!")</f>
        <v>0</v>
      </c>
      <c r="AB50" s="26">
        <f ca="1">IFERROR(SUMIF($A$8:$A$65,$A50,INDIRECT("'"&amp;AB$7&amp;"'!"&amp;"$E$13:$E$60")),"ARK MANGLER!")</f>
        <v>0</v>
      </c>
      <c r="AC50" s="24">
        <f ca="1">IFERROR(SUMIF($A$8:$A$65,$A50,INDIRECT("'"&amp;AC$7&amp;"'!"&amp;"$E$13:$E$60")),"ARK MANGLER!")</f>
        <v>0</v>
      </c>
      <c r="AD50" s="26">
        <f ca="1">IFERROR(SUMIF($A$8:$A$65,$A50,INDIRECT("'"&amp;AD$7&amp;"'!"&amp;"$E$13:$E$60")),"ARK MANGLER!")</f>
        <v>0</v>
      </c>
      <c r="AE50" s="27">
        <f ca="1">IFERROR(SUMIF($A$8:$A$65,$A50,INDIRECT("'"&amp;AE$7&amp;"'!"&amp;"$E$13:$E$60")),"ARK MANGLER!")</f>
        <v>0</v>
      </c>
      <c r="AF50" s="25">
        <f ca="1">IFERROR(SUMIF($A$8:$A$65,$A50,INDIRECT("'"&amp;AF$7&amp;"'!"&amp;"$E$13:$E$60")),"ARK MANGLER!")</f>
        <v>0</v>
      </c>
      <c r="AG50" s="24">
        <f ca="1">IFERROR(SUMIF($A$8:$A$65,$A50,INDIRECT("'"&amp;AG$7&amp;"'!"&amp;"$E$13:$E$60")),"ARK MANGLER!")</f>
        <v>0</v>
      </c>
      <c r="AH50" s="24">
        <f ca="1">IFERROR(SUMIF($A$8:$A$65,$A50,INDIRECT("'"&amp;AH$7&amp;"'!"&amp;"$E$13:$E$60")),"ARK MANGLER!")</f>
        <v>0</v>
      </c>
    </row>
    <row r="51" spans="1:34" ht="15.75" customHeight="1" x14ac:dyDescent="0.2">
      <c r="A51" s="21">
        <f>Kontoplan!B46</f>
        <v>7140</v>
      </c>
      <c r="B51" s="21" t="str">
        <f>Kontoplan!C46</f>
        <v>Reisekostnad idrett</v>
      </c>
      <c r="C51" s="22"/>
      <c r="D51" s="22"/>
      <c r="E51" s="23">
        <f t="shared" ca="1" si="3"/>
        <v>473600</v>
      </c>
      <c r="F51" s="24">
        <f ca="1">IFERROR(SUMIF($A$8:$A$65,$A51,INDIRECT("'"&amp;F$7&amp;"'!"&amp;"$E$13:$E$60")),"ARK MANGLER!")</f>
        <v>0</v>
      </c>
      <c r="G51" s="24">
        <f ca="1">IFERROR(SUMIF($A$8:$A$65,$A51,INDIRECT("'"&amp;G$7&amp;"'!"&amp;"$E$13:$E$60")),"ARK MANGLER!")</f>
        <v>0</v>
      </c>
      <c r="H51" s="24">
        <f ca="1">IFERROR(SUMIF($A$8:$A$65,$A51,INDIRECT("'"&amp;H$7&amp;"'!"&amp;"$E$13:$E$60")),"ARK MANGLER!")</f>
        <v>0</v>
      </c>
      <c r="I51" s="24">
        <f ca="1">IFERROR(SUMIF($A$8:$A$65,$A51,INDIRECT("'"&amp;I$7&amp;"'!"&amp;"$E$13:$E$60")),"ARK MANGLER!")</f>
        <v>0</v>
      </c>
      <c r="J51" s="24">
        <f ca="1">IFERROR(SUMIF($A$8:$A$65,$A51,INDIRECT("'"&amp;J$7&amp;"'!"&amp;"$E$13:$E$60")),"ARK MANGLER!")</f>
        <v>0</v>
      </c>
      <c r="K51" s="25">
        <f ca="1">IFERROR(SUMIF($A$8:$A$65,$A51,INDIRECT("'"&amp;K$7&amp;"'!"&amp;"$E$13:$E$60")),"ARK MANGLER!")</f>
        <v>0</v>
      </c>
      <c r="L51" s="24">
        <f ca="1">IFERROR(SUMIF($A$8:$A$65,$A51,INDIRECT("'"&amp;L$7&amp;"'!"&amp;"$E$13:$E$60")),"ARK MANGLER!")</f>
        <v>0</v>
      </c>
      <c r="M51" s="24">
        <f ca="1">IFERROR(SUMIF($A$8:$A$65,$A51,INDIRECT("'"&amp;M$7&amp;"'!"&amp;"$E$13:$E$60")),"ARK MANGLER!")</f>
        <v>0</v>
      </c>
      <c r="N51" s="26">
        <f ca="1">IFERROR(SUMIF($A$8:$A$65,$A51,INDIRECT("'"&amp;N$7&amp;"'!"&amp;"$E$13:$E$60")),"ARK MANGLER!")</f>
        <v>0</v>
      </c>
      <c r="O51" s="25">
        <f ca="1">IFERROR(SUMIF($A$8:$A$65,$A51,INDIRECT("'"&amp;O$7&amp;"'!"&amp;"$E$13:$E$60")),"ARK MANGLER!")</f>
        <v>0</v>
      </c>
      <c r="P51" s="25">
        <f ca="1">IFERROR(SUMIF($A$8:$A$65,$A51,INDIRECT("'"&amp;P$7&amp;"'!"&amp;"$E$13:$E$60")),"ARK MANGLER!")</f>
        <v>0</v>
      </c>
      <c r="Q51" s="24">
        <f ca="1">IFERROR(SUMIF($A$8:$A$65,$A51,INDIRECT("'"&amp;Q$7&amp;"'!"&amp;"$E$13:$E$60")),"ARK MANGLER!")</f>
        <v>30000</v>
      </c>
      <c r="R51" s="24">
        <f ca="1">IFERROR(SUMIF($A$8:$A$65,$A51,INDIRECT("'"&amp;R$7&amp;"'!"&amp;"$E$13:$E$60")),"ARK MANGLER!")</f>
        <v>220400</v>
      </c>
      <c r="S51" s="24">
        <f ca="1">IFERROR(SUMIF($A$8:$A$65,$A51,INDIRECT("'"&amp;S$7&amp;"'!"&amp;"$E$13:$E$60")),"ARK MANGLER!")</f>
        <v>0</v>
      </c>
      <c r="T51" s="24">
        <f ca="1">IFERROR(SUMIF($A$8:$A$65,$A51,INDIRECT("'"&amp;T$7&amp;"'!"&amp;"$E$13:$E$60")),"ARK MANGLER!")</f>
        <v>0</v>
      </c>
      <c r="U51" s="24">
        <f ca="1">IFERROR(SUMIF($A$8:$A$65,$A51,INDIRECT("'"&amp;U$7&amp;"'!"&amp;"$E$13:$E$60")),"ARK MANGLER!")</f>
        <v>0</v>
      </c>
      <c r="V51" s="24">
        <f ca="1">IFERROR(SUMIF($A$8:$A$65,$A51,INDIRECT("'"&amp;V$7&amp;"'!"&amp;"$E$13:$E$60")),"ARK MANGLER!")</f>
        <v>0</v>
      </c>
      <c r="W51" s="24">
        <f ca="1">IFERROR(SUMIF($A$8:$A$65,$A51,INDIRECT("'"&amp;W$7&amp;"'!"&amp;"$E$13:$E$60")),"ARK MANGLER!")</f>
        <v>100000</v>
      </c>
      <c r="X51" s="24">
        <f ca="1">IFERROR(SUMIF($A$8:$A$65,$A51,INDIRECT("'"&amp;X$7&amp;"'!"&amp;"$E$13:$E$60")),"ARK MANGLER!")</f>
        <v>0</v>
      </c>
      <c r="Y51" s="26">
        <f ca="1">IFERROR(SUMIF($A$8:$A$65,$A51,INDIRECT("'"&amp;Y$7&amp;"'!"&amp;"$E$13:$E$60")),"ARK MANGLER!")</f>
        <v>0</v>
      </c>
      <c r="Z51" s="25">
        <f ca="1">IFERROR(SUMIF($A$8:$A$65,$A51,INDIRECT("'"&amp;Z$7&amp;"'!"&amp;"$E$13:$E$60")),"ARK MANGLER!")</f>
        <v>0</v>
      </c>
      <c r="AA51" s="24">
        <f ca="1">IFERROR(SUMIF($A$8:$A$65,$A51,INDIRECT("'"&amp;AA$7&amp;"'!"&amp;"$E$13:$E$60")),"ARK MANGLER!")</f>
        <v>0</v>
      </c>
      <c r="AB51" s="26">
        <f ca="1">IFERROR(SUMIF($A$8:$A$65,$A51,INDIRECT("'"&amp;AB$7&amp;"'!"&amp;"$E$13:$E$60")),"ARK MANGLER!")</f>
        <v>0</v>
      </c>
      <c r="AC51" s="24">
        <f ca="1">IFERROR(SUMIF($A$8:$A$65,$A51,INDIRECT("'"&amp;AC$7&amp;"'!"&amp;"$E$13:$E$60")),"ARK MANGLER!")</f>
        <v>88200</v>
      </c>
      <c r="AD51" s="26">
        <f ca="1">IFERROR(SUMIF($A$8:$A$65,$A51,INDIRECT("'"&amp;AD$7&amp;"'!"&amp;"$E$13:$E$60")),"ARK MANGLER!")</f>
        <v>0</v>
      </c>
      <c r="AE51" s="27">
        <f ca="1">IFERROR(SUMIF($A$8:$A$65,$A51,INDIRECT("'"&amp;AE$7&amp;"'!"&amp;"$E$13:$E$60")),"ARK MANGLER!")</f>
        <v>0</v>
      </c>
      <c r="AF51" s="25">
        <f ca="1">IFERROR(SUMIF($A$8:$A$65,$A51,INDIRECT("'"&amp;AF$7&amp;"'!"&amp;"$E$13:$E$60")),"ARK MANGLER!")</f>
        <v>0</v>
      </c>
      <c r="AG51" s="24">
        <f ca="1">IFERROR(SUMIF($A$8:$A$65,$A51,INDIRECT("'"&amp;AG$7&amp;"'!"&amp;"$E$13:$E$60")),"ARK MANGLER!")</f>
        <v>35000</v>
      </c>
      <c r="AH51" s="24">
        <f ca="1">IFERROR(SUMIF($A$8:$A$65,$A51,INDIRECT("'"&amp;AH$7&amp;"'!"&amp;"$E$13:$E$60")),"ARK MANGLER!")</f>
        <v>0</v>
      </c>
    </row>
    <row r="52" spans="1:34" ht="15.75" customHeight="1" x14ac:dyDescent="0.2">
      <c r="A52" s="21">
        <f>Kontoplan!B47</f>
        <v>7141</v>
      </c>
      <c r="B52" s="21" t="str">
        <f>Kontoplan!C47</f>
        <v>Reisekostnad annet</v>
      </c>
      <c r="C52" s="22"/>
      <c r="D52" s="22"/>
      <c r="E52" s="23">
        <f t="shared" ca="1" si="3"/>
        <v>0</v>
      </c>
      <c r="F52" s="24">
        <f ca="1">IFERROR(SUMIF($A$8:$A$65,$A52,INDIRECT("'"&amp;F$7&amp;"'!"&amp;"$E$13:$E$60")),"ARK MANGLER!")</f>
        <v>0</v>
      </c>
      <c r="G52" s="24">
        <f ca="1">IFERROR(SUMIF($A$8:$A$65,$A52,INDIRECT("'"&amp;G$7&amp;"'!"&amp;"$E$13:$E$60")),"ARK MANGLER!")</f>
        <v>0</v>
      </c>
      <c r="H52" s="24">
        <f ca="1">IFERROR(SUMIF($A$8:$A$65,$A52,INDIRECT("'"&amp;H$7&amp;"'!"&amp;"$E$13:$E$60")),"ARK MANGLER!")</f>
        <v>0</v>
      </c>
      <c r="I52" s="24">
        <f ca="1">IFERROR(SUMIF($A$8:$A$65,$A52,INDIRECT("'"&amp;I$7&amp;"'!"&amp;"$E$13:$E$60")),"ARK MANGLER!")</f>
        <v>0</v>
      </c>
      <c r="J52" s="24">
        <f ca="1">IFERROR(SUMIF($A$8:$A$65,$A52,INDIRECT("'"&amp;J$7&amp;"'!"&amp;"$E$13:$E$60")),"ARK MANGLER!")</f>
        <v>0</v>
      </c>
      <c r="K52" s="25">
        <f ca="1">IFERROR(SUMIF($A$8:$A$65,$A52,INDIRECT("'"&amp;K$7&amp;"'!"&amp;"$E$13:$E$60")),"ARK MANGLER!")</f>
        <v>0</v>
      </c>
      <c r="L52" s="24">
        <f ca="1">IFERROR(SUMIF($A$8:$A$65,$A52,INDIRECT("'"&amp;L$7&amp;"'!"&amp;"$E$13:$E$60")),"ARK MANGLER!")</f>
        <v>0</v>
      </c>
      <c r="M52" s="24">
        <f ca="1">IFERROR(SUMIF($A$8:$A$65,$A52,INDIRECT("'"&amp;M$7&amp;"'!"&amp;"$E$13:$E$60")),"ARK MANGLER!")</f>
        <v>0</v>
      </c>
      <c r="N52" s="26">
        <f ca="1">IFERROR(SUMIF($A$8:$A$65,$A52,INDIRECT("'"&amp;N$7&amp;"'!"&amp;"$E$13:$E$60")),"ARK MANGLER!")</f>
        <v>0</v>
      </c>
      <c r="O52" s="25">
        <f ca="1">IFERROR(SUMIF($A$8:$A$65,$A52,INDIRECT("'"&amp;O$7&amp;"'!"&amp;"$E$13:$E$60")),"ARK MANGLER!")</f>
        <v>0</v>
      </c>
      <c r="P52" s="25">
        <f ca="1">IFERROR(SUMIF($A$8:$A$65,$A52,INDIRECT("'"&amp;P$7&amp;"'!"&amp;"$E$13:$E$60")),"ARK MANGLER!")</f>
        <v>0</v>
      </c>
      <c r="Q52" s="24">
        <f ca="1">IFERROR(SUMIF($A$8:$A$65,$A52,INDIRECT("'"&amp;Q$7&amp;"'!"&amp;"$E$13:$E$60")),"ARK MANGLER!")</f>
        <v>0</v>
      </c>
      <c r="R52" s="24">
        <f ca="1">IFERROR(SUMIF($A$8:$A$65,$A52,INDIRECT("'"&amp;R$7&amp;"'!"&amp;"$E$13:$E$60")),"ARK MANGLER!")</f>
        <v>0</v>
      </c>
      <c r="S52" s="24">
        <f ca="1">IFERROR(SUMIF($A$8:$A$65,$A52,INDIRECT("'"&amp;S$7&amp;"'!"&amp;"$E$13:$E$60")),"ARK MANGLER!")</f>
        <v>0</v>
      </c>
      <c r="T52" s="24">
        <f ca="1">IFERROR(SUMIF($A$8:$A$65,$A52,INDIRECT("'"&amp;T$7&amp;"'!"&amp;"$E$13:$E$60")),"ARK MANGLER!")</f>
        <v>0</v>
      </c>
      <c r="U52" s="24">
        <f ca="1">IFERROR(SUMIF($A$8:$A$65,$A52,INDIRECT("'"&amp;U$7&amp;"'!"&amp;"$E$13:$E$60")),"ARK MANGLER!")</f>
        <v>0</v>
      </c>
      <c r="V52" s="24">
        <f ca="1">IFERROR(SUMIF($A$8:$A$65,$A52,INDIRECT("'"&amp;V$7&amp;"'!"&amp;"$E$13:$E$60")),"ARK MANGLER!")</f>
        <v>0</v>
      </c>
      <c r="W52" s="24">
        <f ca="1">IFERROR(SUMIF($A$8:$A$65,$A52,INDIRECT("'"&amp;W$7&amp;"'!"&amp;"$E$13:$E$60")),"ARK MANGLER!")</f>
        <v>0</v>
      </c>
      <c r="X52" s="24">
        <f ca="1">IFERROR(SUMIF($A$8:$A$65,$A52,INDIRECT("'"&amp;X$7&amp;"'!"&amp;"$E$13:$E$60")),"ARK MANGLER!")</f>
        <v>0</v>
      </c>
      <c r="Y52" s="26">
        <f ca="1">IFERROR(SUMIF($A$8:$A$65,$A52,INDIRECT("'"&amp;Y$7&amp;"'!"&amp;"$E$13:$E$60")),"ARK MANGLER!")</f>
        <v>0</v>
      </c>
      <c r="Z52" s="25">
        <f ca="1">IFERROR(SUMIF($A$8:$A$65,$A52,INDIRECT("'"&amp;Z$7&amp;"'!"&amp;"$E$13:$E$60")),"ARK MANGLER!")</f>
        <v>0</v>
      </c>
      <c r="AA52" s="24">
        <f ca="1">IFERROR(SUMIF($A$8:$A$65,$A52,INDIRECT("'"&amp;AA$7&amp;"'!"&amp;"$E$13:$E$60")),"ARK MANGLER!")</f>
        <v>0</v>
      </c>
      <c r="AB52" s="26">
        <f ca="1">IFERROR(SUMIF($A$8:$A$65,$A52,INDIRECT("'"&amp;AB$7&amp;"'!"&amp;"$E$13:$E$60")),"ARK MANGLER!")</f>
        <v>0</v>
      </c>
      <c r="AC52" s="24">
        <f ca="1">IFERROR(SUMIF($A$8:$A$65,$A52,INDIRECT("'"&amp;AC$7&amp;"'!"&amp;"$E$13:$E$60")),"ARK MANGLER!")</f>
        <v>0</v>
      </c>
      <c r="AD52" s="26">
        <f ca="1">IFERROR(SUMIF($A$8:$A$65,$A52,INDIRECT("'"&amp;AD$7&amp;"'!"&amp;"$E$13:$E$60")),"ARK MANGLER!")</f>
        <v>0</v>
      </c>
      <c r="AE52" s="27">
        <f ca="1">IFERROR(SUMIF($A$8:$A$65,$A52,INDIRECT("'"&amp;AE$7&amp;"'!"&amp;"$E$13:$E$60")),"ARK MANGLER!")</f>
        <v>0</v>
      </c>
      <c r="AF52" s="25">
        <f ca="1">IFERROR(SUMIF($A$8:$A$65,$A52,INDIRECT("'"&amp;AF$7&amp;"'!"&amp;"$E$13:$E$60")),"ARK MANGLER!")</f>
        <v>0</v>
      </c>
      <c r="AG52" s="24">
        <f ca="1">IFERROR(SUMIF($A$8:$A$65,$A52,INDIRECT("'"&amp;AG$7&amp;"'!"&amp;"$E$13:$E$60")),"ARK MANGLER!")</f>
        <v>0</v>
      </c>
      <c r="AH52" s="24">
        <f ca="1">IFERROR(SUMIF($A$8:$A$65,$A52,INDIRECT("'"&amp;AH$7&amp;"'!"&amp;"$E$13:$E$60")),"ARK MANGLER!")</f>
        <v>0</v>
      </c>
    </row>
    <row r="53" spans="1:34" ht="15.75" customHeight="1" x14ac:dyDescent="0.2">
      <c r="A53" s="21">
        <f>Kontoplan!B48</f>
        <v>7310</v>
      </c>
      <c r="B53" s="21" t="str">
        <f>Kontoplan!C48</f>
        <v>Arrangement, idrett</v>
      </c>
      <c r="C53" s="22"/>
      <c r="D53" s="22"/>
      <c r="E53" s="23">
        <f t="shared" ca="1" si="3"/>
        <v>692255</v>
      </c>
      <c r="F53" s="24">
        <f ca="1">IFERROR(SUMIF($A$8:$A$65,$A53,INDIRECT("'"&amp;F$7&amp;"'!"&amp;"$E$13:$E$60")),"ARK MANGLER!")</f>
        <v>0</v>
      </c>
      <c r="G53" s="24">
        <f ca="1">IFERROR(SUMIF($A$8:$A$65,$A53,INDIRECT("'"&amp;G$7&amp;"'!"&amp;"$E$13:$E$60")),"ARK MANGLER!")</f>
        <v>0</v>
      </c>
      <c r="H53" s="24">
        <f ca="1">IFERROR(SUMIF($A$8:$A$65,$A53,INDIRECT("'"&amp;H$7&amp;"'!"&amp;"$E$13:$E$60")),"ARK MANGLER!")</f>
        <v>12000</v>
      </c>
      <c r="I53" s="24">
        <f ca="1">IFERROR(SUMIF($A$8:$A$65,$A53,INDIRECT("'"&amp;I$7&amp;"'!"&amp;"$E$13:$E$60")),"ARK MANGLER!")</f>
        <v>0</v>
      </c>
      <c r="J53" s="24">
        <f ca="1">IFERROR(SUMIF($A$8:$A$65,$A53,INDIRECT("'"&amp;J$7&amp;"'!"&amp;"$E$13:$E$60")),"ARK MANGLER!")</f>
        <v>0</v>
      </c>
      <c r="K53" s="25">
        <f ca="1">IFERROR(SUMIF($A$8:$A$65,$A53,INDIRECT("'"&amp;K$7&amp;"'!"&amp;"$E$13:$E$60")),"ARK MANGLER!")</f>
        <v>0</v>
      </c>
      <c r="L53" s="24">
        <f ca="1">IFERROR(SUMIF($A$8:$A$65,$A53,INDIRECT("'"&amp;L$7&amp;"'!"&amp;"$E$13:$E$60")),"ARK MANGLER!")</f>
        <v>39000</v>
      </c>
      <c r="M53" s="24">
        <f ca="1">IFERROR(SUMIF($A$8:$A$65,$A53,INDIRECT("'"&amp;M$7&amp;"'!"&amp;"$E$13:$E$60")),"ARK MANGLER!")</f>
        <v>171705</v>
      </c>
      <c r="N53" s="26">
        <f ca="1">IFERROR(SUMIF($A$8:$A$65,$A53,INDIRECT("'"&amp;N$7&amp;"'!"&amp;"$E$13:$E$60")),"ARK MANGLER!")</f>
        <v>0</v>
      </c>
      <c r="O53" s="25">
        <f ca="1">IFERROR(SUMIF($A$8:$A$65,$A53,INDIRECT("'"&amp;O$7&amp;"'!"&amp;"$E$13:$E$60")),"ARK MANGLER!")</f>
        <v>0</v>
      </c>
      <c r="P53" s="25">
        <f ca="1">IFERROR(SUMIF($A$8:$A$65,$A53,INDIRECT("'"&amp;P$7&amp;"'!"&amp;"$E$13:$E$60")),"ARK MANGLER!")</f>
        <v>0</v>
      </c>
      <c r="Q53" s="24">
        <f ca="1">IFERROR(SUMIF($A$8:$A$65,$A53,INDIRECT("'"&amp;Q$7&amp;"'!"&amp;"$E$13:$E$60")),"ARK MANGLER!")</f>
        <v>600</v>
      </c>
      <c r="R53" s="24">
        <f ca="1">IFERROR(SUMIF($A$8:$A$65,$A53,INDIRECT("'"&amp;R$7&amp;"'!"&amp;"$E$13:$E$60")),"ARK MANGLER!")</f>
        <v>40500</v>
      </c>
      <c r="S53" s="24">
        <f ca="1">IFERROR(SUMIF($A$8:$A$65,$A53,INDIRECT("'"&amp;S$7&amp;"'!"&amp;"$E$13:$E$60")),"ARK MANGLER!")</f>
        <v>64650</v>
      </c>
      <c r="T53" s="24">
        <f ca="1">IFERROR(SUMIF($A$8:$A$65,$A53,INDIRECT("'"&amp;T$7&amp;"'!"&amp;"$E$13:$E$60")),"ARK MANGLER!")</f>
        <v>135000</v>
      </c>
      <c r="U53" s="24">
        <f ca="1">IFERROR(SUMIF($A$8:$A$65,$A53,INDIRECT("'"&amp;U$7&amp;"'!"&amp;"$E$13:$E$60")),"ARK MANGLER!")</f>
        <v>0</v>
      </c>
      <c r="V53" s="24">
        <f ca="1">IFERROR(SUMIF($A$8:$A$65,$A53,INDIRECT("'"&amp;V$7&amp;"'!"&amp;"$E$13:$E$60")),"ARK MANGLER!")</f>
        <v>3000</v>
      </c>
      <c r="W53" s="24">
        <f ca="1">IFERROR(SUMIF($A$8:$A$65,$A53,INDIRECT("'"&amp;W$7&amp;"'!"&amp;"$E$13:$E$60")),"ARK MANGLER!")</f>
        <v>140000</v>
      </c>
      <c r="X53" s="24">
        <f ca="1">IFERROR(SUMIF($A$8:$A$65,$A53,INDIRECT("'"&amp;X$7&amp;"'!"&amp;"$E$13:$E$60")),"ARK MANGLER!")</f>
        <v>0</v>
      </c>
      <c r="Y53" s="26">
        <f ca="1">IFERROR(SUMIF($A$8:$A$65,$A53,INDIRECT("'"&amp;Y$7&amp;"'!"&amp;"$E$13:$E$60")),"ARK MANGLER!")</f>
        <v>0</v>
      </c>
      <c r="Z53" s="25">
        <f ca="1">IFERROR(SUMIF($A$8:$A$65,$A53,INDIRECT("'"&amp;Z$7&amp;"'!"&amp;"$E$13:$E$60")),"ARK MANGLER!")</f>
        <v>0</v>
      </c>
      <c r="AA53" s="24">
        <f ca="1">IFERROR(SUMIF($A$8:$A$65,$A53,INDIRECT("'"&amp;AA$7&amp;"'!"&amp;"$E$13:$E$60")),"ARK MANGLER!")</f>
        <v>0</v>
      </c>
      <c r="AB53" s="26">
        <f ca="1">IFERROR(SUMIF($A$8:$A$65,$A53,INDIRECT("'"&amp;AB$7&amp;"'!"&amp;"$E$13:$E$60")),"ARK MANGLER!")</f>
        <v>0</v>
      </c>
      <c r="AC53" s="24">
        <f ca="1">IFERROR(SUMIF($A$8:$A$65,$A53,INDIRECT("'"&amp;AC$7&amp;"'!"&amp;"$E$13:$E$60")),"ARK MANGLER!")</f>
        <v>38700</v>
      </c>
      <c r="AD53" s="26">
        <f ca="1">IFERROR(SUMIF($A$8:$A$65,$A53,INDIRECT("'"&amp;AD$7&amp;"'!"&amp;"$E$13:$E$60")),"ARK MANGLER!")</f>
        <v>0</v>
      </c>
      <c r="AE53" s="27">
        <f ca="1">IFERROR(SUMIF($A$8:$A$65,$A53,INDIRECT("'"&amp;AE$7&amp;"'!"&amp;"$E$13:$E$60")),"ARK MANGLER!")</f>
        <v>0</v>
      </c>
      <c r="AF53" s="25">
        <f ca="1">IFERROR(SUMIF($A$8:$A$65,$A53,INDIRECT("'"&amp;AF$7&amp;"'!"&amp;"$E$13:$E$60")),"ARK MANGLER!")</f>
        <v>0</v>
      </c>
      <c r="AG53" s="24">
        <f ca="1">IFERROR(SUMIF($A$8:$A$65,$A53,INDIRECT("'"&amp;AG$7&amp;"'!"&amp;"$E$13:$E$60")),"ARK MANGLER!")</f>
        <v>0</v>
      </c>
      <c r="AH53" s="24">
        <f ca="1">IFERROR(SUMIF($A$8:$A$65,$A53,INDIRECT("'"&amp;AH$7&amp;"'!"&amp;"$E$13:$E$60")),"ARK MANGLER!")</f>
        <v>47100</v>
      </c>
    </row>
    <row r="54" spans="1:34" ht="15.75" customHeight="1" x14ac:dyDescent="0.2">
      <c r="A54" s="21">
        <f>Kontoplan!B49</f>
        <v>7315</v>
      </c>
      <c r="B54" s="21" t="str">
        <f>Kontoplan!C49</f>
        <v>Arrangement, ikke idrett</v>
      </c>
      <c r="C54" s="22"/>
      <c r="D54" s="22"/>
      <c r="E54" s="23">
        <f t="shared" ca="1" si="3"/>
        <v>477768</v>
      </c>
      <c r="F54" s="24">
        <f ca="1">IFERROR(SUMIF($A$8:$A$65,$A54,INDIRECT("'"&amp;F$7&amp;"'!"&amp;"$E$13:$E$60")),"ARK MANGLER!")</f>
        <v>18000</v>
      </c>
      <c r="G54" s="24">
        <f ca="1">IFERROR(SUMIF($A$8:$A$65,$A54,INDIRECT("'"&amp;G$7&amp;"'!"&amp;"$E$13:$E$60")),"ARK MANGLER!")</f>
        <v>0</v>
      </c>
      <c r="H54" s="24">
        <f ca="1">IFERROR(SUMIF($A$8:$A$65,$A54,INDIRECT("'"&amp;H$7&amp;"'!"&amp;"$E$13:$E$60")),"ARK MANGLER!")</f>
        <v>24600</v>
      </c>
      <c r="I54" s="24">
        <f ca="1">IFERROR(SUMIF($A$8:$A$65,$A54,INDIRECT("'"&amp;I$7&amp;"'!"&amp;"$E$13:$E$60")),"ARK MANGLER!")</f>
        <v>7400</v>
      </c>
      <c r="J54" s="24">
        <f ca="1">IFERROR(SUMIF($A$8:$A$65,$A54,INDIRECT("'"&amp;J$7&amp;"'!"&amp;"$E$13:$E$60")),"ARK MANGLER!")</f>
        <v>0</v>
      </c>
      <c r="K54" s="25">
        <f ca="1">IFERROR(SUMIF($A$8:$A$65,$A54,INDIRECT("'"&amp;K$7&amp;"'!"&amp;"$E$13:$E$60")),"ARK MANGLER!")</f>
        <v>20000</v>
      </c>
      <c r="L54" s="24">
        <f ca="1">IFERROR(SUMIF($A$8:$A$65,$A54,INDIRECT("'"&amp;L$7&amp;"'!"&amp;"$E$13:$E$60")),"ARK MANGLER!")</f>
        <v>4000</v>
      </c>
      <c r="M54" s="24">
        <f ca="1">IFERROR(SUMIF($A$8:$A$65,$A54,INDIRECT("'"&amp;M$7&amp;"'!"&amp;"$E$13:$E$60")),"ARK MANGLER!")</f>
        <v>68675</v>
      </c>
      <c r="N54" s="26">
        <f ca="1">IFERROR(SUMIF($A$8:$A$65,$A54,INDIRECT("'"&amp;N$7&amp;"'!"&amp;"$E$13:$E$60")),"ARK MANGLER!")</f>
        <v>0</v>
      </c>
      <c r="O54" s="25">
        <f ca="1">IFERROR(SUMIF($A$8:$A$65,$A54,INDIRECT("'"&amp;O$7&amp;"'!"&amp;"$E$13:$E$60")),"ARK MANGLER!")</f>
        <v>0</v>
      </c>
      <c r="P54" s="25">
        <f ca="1">IFERROR(SUMIF($A$8:$A$65,$A54,INDIRECT("'"&amp;P$7&amp;"'!"&amp;"$E$13:$E$60")),"ARK MANGLER!")</f>
        <v>0</v>
      </c>
      <c r="Q54" s="24">
        <f ca="1">IFERROR(SUMIF($A$8:$A$65,$A54,INDIRECT("'"&amp;Q$7&amp;"'!"&amp;"$E$13:$E$60")),"ARK MANGLER!")</f>
        <v>0</v>
      </c>
      <c r="R54" s="24">
        <f ca="1">IFERROR(SUMIF($A$8:$A$65,$A54,INDIRECT("'"&amp;R$7&amp;"'!"&amp;"$E$13:$E$60")),"ARK MANGLER!")</f>
        <v>1500</v>
      </c>
      <c r="S54" s="24">
        <f ca="1">IFERROR(SUMIF($A$8:$A$65,$A54,INDIRECT("'"&amp;S$7&amp;"'!"&amp;"$E$13:$E$60")),"ARK MANGLER!")</f>
        <v>12000</v>
      </c>
      <c r="T54" s="24">
        <f ca="1">IFERROR(SUMIF($A$8:$A$65,$A54,INDIRECT("'"&amp;T$7&amp;"'!"&amp;"$E$13:$E$60")),"ARK MANGLER!")</f>
        <v>31300</v>
      </c>
      <c r="U54" s="24">
        <f ca="1">IFERROR(SUMIF($A$8:$A$65,$A54,INDIRECT("'"&amp;U$7&amp;"'!"&amp;"$E$13:$E$60")),"ARK MANGLER!")</f>
        <v>30530</v>
      </c>
      <c r="V54" s="24">
        <f ca="1">IFERROR(SUMIF($A$8:$A$65,$A54,INDIRECT("'"&amp;V$7&amp;"'!"&amp;"$E$13:$E$60")),"ARK MANGLER!")</f>
        <v>3000</v>
      </c>
      <c r="W54" s="24">
        <f ca="1">IFERROR(SUMIF($A$8:$A$65,$A54,INDIRECT("'"&amp;W$7&amp;"'!"&amp;"$E$13:$E$60")),"ARK MANGLER!")</f>
        <v>35500</v>
      </c>
      <c r="X54" s="24">
        <f ca="1">IFERROR(SUMIF($A$8:$A$65,$A54,INDIRECT("'"&amp;X$7&amp;"'!"&amp;"$E$13:$E$60")),"ARK MANGLER!")</f>
        <v>150783</v>
      </c>
      <c r="Y54" s="26">
        <f ca="1">IFERROR(SUMIF($A$8:$A$65,$A54,INDIRECT("'"&amp;Y$7&amp;"'!"&amp;"$E$13:$E$60")),"ARK MANGLER!")</f>
        <v>0</v>
      </c>
      <c r="Z54" s="25">
        <f ca="1">IFERROR(SUMIF($A$8:$A$65,$A54,INDIRECT("'"&amp;Z$7&amp;"'!"&amp;"$E$13:$E$60")),"ARK MANGLER!")</f>
        <v>0</v>
      </c>
      <c r="AA54" s="24">
        <f ca="1">IFERROR(SUMIF($A$8:$A$65,$A54,INDIRECT("'"&amp;AA$7&amp;"'!"&amp;"$E$13:$E$60")),"ARK MANGLER!")</f>
        <v>0</v>
      </c>
      <c r="AB54" s="26">
        <f ca="1">IFERROR(SUMIF($A$8:$A$65,$A54,INDIRECT("'"&amp;AB$7&amp;"'!"&amp;"$E$13:$E$60")),"ARK MANGLER!")</f>
        <v>0</v>
      </c>
      <c r="AC54" s="24">
        <f ca="1">IFERROR(SUMIF($A$8:$A$65,$A54,INDIRECT("'"&amp;AC$7&amp;"'!"&amp;"$E$13:$E$60")),"ARK MANGLER!")</f>
        <v>3000</v>
      </c>
      <c r="AD54" s="26">
        <f ca="1">IFERROR(SUMIF($A$8:$A$65,$A54,INDIRECT("'"&amp;AD$7&amp;"'!"&amp;"$E$13:$E$60")),"ARK MANGLER!")</f>
        <v>0</v>
      </c>
      <c r="AE54" s="27">
        <f ca="1">IFERROR(SUMIF($A$8:$A$65,$A54,INDIRECT("'"&amp;AE$7&amp;"'!"&amp;"$E$13:$E$60")),"ARK MANGLER!")</f>
        <v>0</v>
      </c>
      <c r="AF54" s="25">
        <f ca="1">IFERROR(SUMIF($A$8:$A$65,$A54,INDIRECT("'"&amp;AF$7&amp;"'!"&amp;"$E$13:$E$60")),"ARK MANGLER!")</f>
        <v>0</v>
      </c>
      <c r="AG54" s="24">
        <f ca="1">IFERROR(SUMIF($A$8:$A$65,$A54,INDIRECT("'"&amp;AG$7&amp;"'!"&amp;"$E$13:$E$60")),"ARK MANGLER!")</f>
        <v>19100</v>
      </c>
      <c r="AH54" s="24">
        <f ca="1">IFERROR(SUMIF($A$8:$A$65,$A54,INDIRECT("'"&amp;AH$7&amp;"'!"&amp;"$E$13:$E$60")),"ARK MANGLER!")</f>
        <v>48380</v>
      </c>
    </row>
    <row r="55" spans="1:34" ht="15.75" customHeight="1" x14ac:dyDescent="0.2">
      <c r="A55" s="21">
        <f>Kontoplan!B50</f>
        <v>7320</v>
      </c>
      <c r="B55" s="21" t="str">
        <f>Kontoplan!C50</f>
        <v>Markedsføring</v>
      </c>
      <c r="C55" s="22"/>
      <c r="D55" s="22"/>
      <c r="E55" s="23">
        <f t="shared" ca="1" si="3"/>
        <v>31950</v>
      </c>
      <c r="F55" s="24">
        <f ca="1">IFERROR(SUMIF($A$8:$A$65,$A55,INDIRECT("'"&amp;F$7&amp;"'!"&amp;"$E$13:$E$60")),"ARK MANGLER!")</f>
        <v>1500</v>
      </c>
      <c r="G55" s="24">
        <f ca="1">IFERROR(SUMIF($A$8:$A$65,$A55,INDIRECT("'"&amp;G$7&amp;"'!"&amp;"$E$13:$E$60")),"ARK MANGLER!")</f>
        <v>0</v>
      </c>
      <c r="H55" s="24">
        <f ca="1">IFERROR(SUMIF($A$8:$A$65,$A55,INDIRECT("'"&amp;H$7&amp;"'!"&amp;"$E$13:$E$60")),"ARK MANGLER!")</f>
        <v>0</v>
      </c>
      <c r="I55" s="24">
        <f ca="1">IFERROR(SUMIF($A$8:$A$65,$A55,INDIRECT("'"&amp;I$7&amp;"'!"&amp;"$E$13:$E$60")),"ARK MANGLER!")</f>
        <v>0</v>
      </c>
      <c r="J55" s="24">
        <f ca="1">IFERROR(SUMIF($A$8:$A$65,$A55,INDIRECT("'"&amp;J$7&amp;"'!"&amp;"$E$13:$E$60")),"ARK MANGLER!")</f>
        <v>0</v>
      </c>
      <c r="K55" s="25">
        <f ca="1">IFERROR(SUMIF($A$8:$A$65,$A55,INDIRECT("'"&amp;K$7&amp;"'!"&amp;"$E$13:$E$60")),"ARK MANGLER!")</f>
        <v>500</v>
      </c>
      <c r="L55" s="24">
        <f ca="1">IFERROR(SUMIF($A$8:$A$65,$A55,INDIRECT("'"&amp;L$7&amp;"'!"&amp;"$E$13:$E$60")),"ARK MANGLER!")</f>
        <v>0</v>
      </c>
      <c r="M55" s="24">
        <f ca="1">IFERROR(SUMIF($A$8:$A$65,$A55,INDIRECT("'"&amp;M$7&amp;"'!"&amp;"$E$13:$E$60")),"ARK MANGLER!")</f>
        <v>0</v>
      </c>
      <c r="N55" s="26">
        <f ca="1">IFERROR(SUMIF($A$8:$A$65,$A55,INDIRECT("'"&amp;N$7&amp;"'!"&amp;"$E$13:$E$60")),"ARK MANGLER!")</f>
        <v>0</v>
      </c>
      <c r="O55" s="25">
        <f ca="1">IFERROR(SUMIF($A$8:$A$65,$A55,INDIRECT("'"&amp;O$7&amp;"'!"&amp;"$E$13:$E$60")),"ARK MANGLER!")</f>
        <v>0</v>
      </c>
      <c r="P55" s="25">
        <f ca="1">IFERROR(SUMIF($A$8:$A$65,$A55,INDIRECT("'"&amp;P$7&amp;"'!"&amp;"$E$13:$E$60")),"ARK MANGLER!")</f>
        <v>0</v>
      </c>
      <c r="Q55" s="24">
        <f ca="1">IFERROR(SUMIF($A$8:$A$65,$A55,INDIRECT("'"&amp;Q$7&amp;"'!"&amp;"$E$13:$E$60")),"ARK MANGLER!")</f>
        <v>29200</v>
      </c>
      <c r="R55" s="24">
        <f ca="1">IFERROR(SUMIF($A$8:$A$65,$A55,INDIRECT("'"&amp;R$7&amp;"'!"&amp;"$E$13:$E$60")),"ARK MANGLER!")</f>
        <v>0</v>
      </c>
      <c r="S55" s="24">
        <f ca="1">IFERROR(SUMIF($A$8:$A$65,$A55,INDIRECT("'"&amp;S$7&amp;"'!"&amp;"$E$13:$E$60")),"ARK MANGLER!")</f>
        <v>0</v>
      </c>
      <c r="T55" s="24">
        <f ca="1">IFERROR(SUMIF($A$8:$A$65,$A55,INDIRECT("'"&amp;T$7&amp;"'!"&amp;"$E$13:$E$60")),"ARK MANGLER!")</f>
        <v>0</v>
      </c>
      <c r="U55" s="24">
        <f ca="1">IFERROR(SUMIF($A$8:$A$65,$A55,INDIRECT("'"&amp;U$7&amp;"'!"&amp;"$E$13:$E$60")),"ARK MANGLER!")</f>
        <v>750</v>
      </c>
      <c r="V55" s="24">
        <f ca="1">IFERROR(SUMIF($A$8:$A$65,$A55,INDIRECT("'"&amp;V$7&amp;"'!"&amp;"$E$13:$E$60")),"ARK MANGLER!")</f>
        <v>0</v>
      </c>
      <c r="W55" s="24">
        <f ca="1">IFERROR(SUMIF($A$8:$A$65,$A55,INDIRECT("'"&amp;W$7&amp;"'!"&amp;"$E$13:$E$60")),"ARK MANGLER!")</f>
        <v>0</v>
      </c>
      <c r="X55" s="24">
        <f ca="1">IFERROR(SUMIF($A$8:$A$65,$A55,INDIRECT("'"&amp;X$7&amp;"'!"&amp;"$E$13:$E$60")),"ARK MANGLER!")</f>
        <v>0</v>
      </c>
      <c r="Y55" s="26">
        <f ca="1">IFERROR(SUMIF($A$8:$A$65,$A55,INDIRECT("'"&amp;Y$7&amp;"'!"&amp;"$E$13:$E$60")),"ARK MANGLER!")</f>
        <v>0</v>
      </c>
      <c r="Z55" s="25">
        <f ca="1">IFERROR(SUMIF($A$8:$A$65,$A55,INDIRECT("'"&amp;Z$7&amp;"'!"&amp;"$E$13:$E$60")),"ARK MANGLER!")</f>
        <v>0</v>
      </c>
      <c r="AA55" s="24">
        <f ca="1">IFERROR(SUMIF($A$8:$A$65,$A55,INDIRECT("'"&amp;AA$7&amp;"'!"&amp;"$E$13:$E$60")),"ARK MANGLER!")</f>
        <v>0</v>
      </c>
      <c r="AB55" s="26">
        <f ca="1">IFERROR(SUMIF($A$8:$A$65,$A55,INDIRECT("'"&amp;AB$7&amp;"'!"&amp;"$E$13:$E$60")),"ARK MANGLER!")</f>
        <v>0</v>
      </c>
      <c r="AC55" s="24">
        <f ca="1">IFERROR(SUMIF($A$8:$A$65,$A55,INDIRECT("'"&amp;AC$7&amp;"'!"&amp;"$E$13:$E$60")),"ARK MANGLER!")</f>
        <v>0</v>
      </c>
      <c r="AD55" s="26">
        <f ca="1">IFERROR(SUMIF($A$8:$A$65,$A55,INDIRECT("'"&amp;AD$7&amp;"'!"&amp;"$E$13:$E$60")),"ARK MANGLER!")</f>
        <v>0</v>
      </c>
      <c r="AE55" s="27">
        <f ca="1">IFERROR(SUMIF($A$8:$A$65,$A55,INDIRECT("'"&amp;AE$7&amp;"'!"&amp;"$E$13:$E$60")),"ARK MANGLER!")</f>
        <v>0</v>
      </c>
      <c r="AF55" s="25">
        <f ca="1">IFERROR(SUMIF($A$8:$A$65,$A55,INDIRECT("'"&amp;AF$7&amp;"'!"&amp;"$E$13:$E$60")),"ARK MANGLER!")</f>
        <v>0</v>
      </c>
      <c r="AG55" s="24">
        <f ca="1">IFERROR(SUMIF($A$8:$A$65,$A55,INDIRECT("'"&amp;AG$7&amp;"'!"&amp;"$E$13:$E$60")),"ARK MANGLER!")</f>
        <v>0</v>
      </c>
      <c r="AH55" s="24">
        <f ca="1">IFERROR(SUMIF($A$8:$A$65,$A55,INDIRECT("'"&amp;AH$7&amp;"'!"&amp;"$E$13:$E$60")),"ARK MANGLER!")</f>
        <v>0</v>
      </c>
    </row>
    <row r="56" spans="1:34" ht="15.75" customHeight="1" x14ac:dyDescent="0.2">
      <c r="A56" s="21">
        <f>Kontoplan!B51</f>
        <v>7350</v>
      </c>
      <c r="B56" s="21" t="str">
        <f>Kontoplan!C51</f>
        <v>Representasjon</v>
      </c>
      <c r="C56" s="22"/>
      <c r="D56" s="22"/>
      <c r="E56" s="23">
        <f t="shared" ca="1" si="3"/>
        <v>0</v>
      </c>
      <c r="F56" s="24">
        <f ca="1">IFERROR(SUMIF($A$8:$A$65,$A56,INDIRECT("'"&amp;F$7&amp;"'!"&amp;"$E$13:$E$60")),"ARK MANGLER!")</f>
        <v>0</v>
      </c>
      <c r="G56" s="24">
        <f ca="1">IFERROR(SUMIF($A$8:$A$65,$A56,INDIRECT("'"&amp;G$7&amp;"'!"&amp;"$E$13:$E$60")),"ARK MANGLER!")</f>
        <v>0</v>
      </c>
      <c r="H56" s="24">
        <f ca="1">IFERROR(SUMIF($A$8:$A$65,$A56,INDIRECT("'"&amp;H$7&amp;"'!"&amp;"$E$13:$E$60")),"ARK MANGLER!")</f>
        <v>0</v>
      </c>
      <c r="I56" s="24">
        <f ca="1">IFERROR(SUMIF($A$8:$A$65,$A56,INDIRECT("'"&amp;I$7&amp;"'!"&amp;"$E$13:$E$60")),"ARK MANGLER!")</f>
        <v>0</v>
      </c>
      <c r="J56" s="24">
        <f ca="1">IFERROR(SUMIF($A$8:$A$65,$A56,INDIRECT("'"&amp;J$7&amp;"'!"&amp;"$E$13:$E$60")),"ARK MANGLER!")</f>
        <v>0</v>
      </c>
      <c r="K56" s="25">
        <f ca="1">IFERROR(SUMIF($A$8:$A$65,$A56,INDIRECT("'"&amp;K$7&amp;"'!"&amp;"$E$13:$E$60")),"ARK MANGLER!")</f>
        <v>0</v>
      </c>
      <c r="L56" s="24">
        <f ca="1">IFERROR(SUMIF($A$8:$A$65,$A56,INDIRECT("'"&amp;L$7&amp;"'!"&amp;"$E$13:$E$60")),"ARK MANGLER!")</f>
        <v>0</v>
      </c>
      <c r="M56" s="24">
        <f ca="1">IFERROR(SUMIF($A$8:$A$65,$A56,INDIRECT("'"&amp;M$7&amp;"'!"&amp;"$E$13:$E$60")),"ARK MANGLER!")</f>
        <v>0</v>
      </c>
      <c r="N56" s="26">
        <f ca="1">IFERROR(SUMIF($A$8:$A$65,$A56,INDIRECT("'"&amp;N$7&amp;"'!"&amp;"$E$13:$E$60")),"ARK MANGLER!")</f>
        <v>0</v>
      </c>
      <c r="O56" s="25">
        <f ca="1">IFERROR(SUMIF($A$8:$A$65,$A56,INDIRECT("'"&amp;O$7&amp;"'!"&amp;"$E$13:$E$60")),"ARK MANGLER!")</f>
        <v>0</v>
      </c>
      <c r="P56" s="25">
        <f ca="1">IFERROR(SUMIF($A$8:$A$65,$A56,INDIRECT("'"&amp;P$7&amp;"'!"&amp;"$E$13:$E$60")),"ARK MANGLER!")</f>
        <v>0</v>
      </c>
      <c r="Q56" s="24">
        <f ca="1">IFERROR(SUMIF($A$8:$A$65,$A56,INDIRECT("'"&amp;Q$7&amp;"'!"&amp;"$E$13:$E$60")),"ARK MANGLER!")</f>
        <v>0</v>
      </c>
      <c r="R56" s="24">
        <f ca="1">IFERROR(SUMIF($A$8:$A$65,$A56,INDIRECT("'"&amp;R$7&amp;"'!"&amp;"$E$13:$E$60")),"ARK MANGLER!")</f>
        <v>0</v>
      </c>
      <c r="S56" s="24">
        <f ca="1">IFERROR(SUMIF($A$8:$A$65,$A56,INDIRECT("'"&amp;S$7&amp;"'!"&amp;"$E$13:$E$60")),"ARK MANGLER!")</f>
        <v>0</v>
      </c>
      <c r="T56" s="24">
        <f ca="1">IFERROR(SUMIF($A$8:$A$65,$A56,INDIRECT("'"&amp;T$7&amp;"'!"&amp;"$E$13:$E$60")),"ARK MANGLER!")</f>
        <v>0</v>
      </c>
      <c r="U56" s="24">
        <f ca="1">IFERROR(SUMIF($A$8:$A$65,$A56,INDIRECT("'"&amp;U$7&amp;"'!"&amp;"$E$13:$E$60")),"ARK MANGLER!")</f>
        <v>0</v>
      </c>
      <c r="V56" s="24">
        <f ca="1">IFERROR(SUMIF($A$8:$A$65,$A56,INDIRECT("'"&amp;V$7&amp;"'!"&amp;"$E$13:$E$60")),"ARK MANGLER!")</f>
        <v>0</v>
      </c>
      <c r="W56" s="24">
        <f ca="1">IFERROR(SUMIF($A$8:$A$65,$A56,INDIRECT("'"&amp;W$7&amp;"'!"&amp;"$E$13:$E$60")),"ARK MANGLER!")</f>
        <v>0</v>
      </c>
      <c r="X56" s="24">
        <f ca="1">IFERROR(SUMIF($A$8:$A$65,$A56,INDIRECT("'"&amp;X$7&amp;"'!"&amp;"$E$13:$E$60")),"ARK MANGLER!")</f>
        <v>0</v>
      </c>
      <c r="Y56" s="26">
        <f ca="1">IFERROR(SUMIF($A$8:$A$65,$A56,INDIRECT("'"&amp;Y$7&amp;"'!"&amp;"$E$13:$E$60")),"ARK MANGLER!")</f>
        <v>0</v>
      </c>
      <c r="Z56" s="25">
        <f ca="1">IFERROR(SUMIF($A$8:$A$65,$A56,INDIRECT("'"&amp;Z$7&amp;"'!"&amp;"$E$13:$E$60")),"ARK MANGLER!")</f>
        <v>0</v>
      </c>
      <c r="AA56" s="24">
        <f ca="1">IFERROR(SUMIF($A$8:$A$65,$A56,INDIRECT("'"&amp;AA$7&amp;"'!"&amp;"$E$13:$E$60")),"ARK MANGLER!")</f>
        <v>0</v>
      </c>
      <c r="AB56" s="26">
        <f ca="1">IFERROR(SUMIF($A$8:$A$65,$A56,INDIRECT("'"&amp;AB$7&amp;"'!"&amp;"$E$13:$E$60")),"ARK MANGLER!")</f>
        <v>0</v>
      </c>
      <c r="AC56" s="24">
        <f ca="1">IFERROR(SUMIF($A$8:$A$65,$A56,INDIRECT("'"&amp;AC$7&amp;"'!"&amp;"$E$13:$E$60")),"ARK MANGLER!")</f>
        <v>0</v>
      </c>
      <c r="AD56" s="26">
        <f ca="1">IFERROR(SUMIF($A$8:$A$65,$A56,INDIRECT("'"&amp;AD$7&amp;"'!"&amp;"$E$13:$E$60")),"ARK MANGLER!")</f>
        <v>0</v>
      </c>
      <c r="AE56" s="27">
        <f ca="1">IFERROR(SUMIF($A$8:$A$65,$A56,INDIRECT("'"&amp;AE$7&amp;"'!"&amp;"$E$13:$E$60")),"ARK MANGLER!")</f>
        <v>0</v>
      </c>
      <c r="AF56" s="25">
        <f ca="1">IFERROR(SUMIF($A$8:$A$65,$A56,INDIRECT("'"&amp;AF$7&amp;"'!"&amp;"$E$13:$E$60")),"ARK MANGLER!")</f>
        <v>0</v>
      </c>
      <c r="AG56" s="24">
        <f ca="1">IFERROR(SUMIF($A$8:$A$65,$A56,INDIRECT("'"&amp;AG$7&amp;"'!"&amp;"$E$13:$E$60")),"ARK MANGLER!")</f>
        <v>0</v>
      </c>
      <c r="AH56" s="24">
        <f ca="1">IFERROR(SUMIF($A$8:$A$65,$A56,INDIRECT("'"&amp;AH$7&amp;"'!"&amp;"$E$13:$E$60")),"ARK MANGLER!")</f>
        <v>0</v>
      </c>
    </row>
    <row r="57" spans="1:34" ht="15.75" customHeight="1" x14ac:dyDescent="0.2">
      <c r="A57" s="21">
        <f>Kontoplan!B52</f>
        <v>7401</v>
      </c>
      <c r="B57" s="21" t="str">
        <f>Kontoplan!C52</f>
        <v>Bot</v>
      </c>
      <c r="C57" s="22"/>
      <c r="D57" s="22"/>
      <c r="E57" s="23">
        <f t="shared" ca="1" si="3"/>
        <v>4000</v>
      </c>
      <c r="F57" s="24">
        <f ca="1">IFERROR(SUMIF($A$8:$A$65,$A57,INDIRECT("'"&amp;F$7&amp;"'!"&amp;"$E$13:$E$60")),"ARK MANGLER!")</f>
        <v>0</v>
      </c>
      <c r="G57" s="24">
        <f ca="1">IFERROR(SUMIF($A$8:$A$65,$A57,INDIRECT("'"&amp;G$7&amp;"'!"&amp;"$E$13:$E$60")),"ARK MANGLER!")</f>
        <v>0</v>
      </c>
      <c r="H57" s="24">
        <f ca="1">IFERROR(SUMIF($A$8:$A$65,$A57,INDIRECT("'"&amp;H$7&amp;"'!"&amp;"$E$13:$E$60")),"ARK MANGLER!")</f>
        <v>0</v>
      </c>
      <c r="I57" s="24">
        <f ca="1">IFERROR(SUMIF($A$8:$A$65,$A57,INDIRECT("'"&amp;I$7&amp;"'!"&amp;"$E$13:$E$60")),"ARK MANGLER!")</f>
        <v>0</v>
      </c>
      <c r="J57" s="24">
        <f ca="1">IFERROR(SUMIF($A$8:$A$65,$A57,INDIRECT("'"&amp;J$7&amp;"'!"&amp;"$E$13:$E$60")),"ARK MANGLER!")</f>
        <v>0</v>
      </c>
      <c r="K57" s="25">
        <f ca="1">IFERROR(SUMIF($A$8:$A$65,$A57,INDIRECT("'"&amp;K$7&amp;"'!"&amp;"$E$13:$E$60")),"ARK MANGLER!")</f>
        <v>0</v>
      </c>
      <c r="L57" s="24">
        <f ca="1">IFERROR(SUMIF($A$8:$A$65,$A57,INDIRECT("'"&amp;L$7&amp;"'!"&amp;"$E$13:$E$60")),"ARK MANGLER!")</f>
        <v>0</v>
      </c>
      <c r="M57" s="24">
        <f ca="1">IFERROR(SUMIF($A$8:$A$65,$A57,INDIRECT("'"&amp;M$7&amp;"'!"&amp;"$E$13:$E$60")),"ARK MANGLER!")</f>
        <v>0</v>
      </c>
      <c r="N57" s="26">
        <f ca="1">IFERROR(SUMIF($A$8:$A$65,$A57,INDIRECT("'"&amp;N$7&amp;"'!"&amp;"$E$13:$E$60")),"ARK MANGLER!")</f>
        <v>0</v>
      </c>
      <c r="O57" s="25">
        <f ca="1">IFERROR(SUMIF($A$8:$A$65,$A57,INDIRECT("'"&amp;O$7&amp;"'!"&amp;"$E$13:$E$60")),"ARK MANGLER!")</f>
        <v>0</v>
      </c>
      <c r="P57" s="25">
        <f ca="1">IFERROR(SUMIF($A$8:$A$65,$A57,INDIRECT("'"&amp;P$7&amp;"'!"&amp;"$E$13:$E$60")),"ARK MANGLER!")</f>
        <v>0</v>
      </c>
      <c r="Q57" s="24">
        <f ca="1">IFERROR(SUMIF($A$8:$A$65,$A57,INDIRECT("'"&amp;Q$7&amp;"'!"&amp;"$E$13:$E$60")),"ARK MANGLER!")</f>
        <v>0</v>
      </c>
      <c r="R57" s="24">
        <f ca="1">IFERROR(SUMIF($A$8:$A$65,$A57,INDIRECT("'"&amp;R$7&amp;"'!"&amp;"$E$13:$E$60")),"ARK MANGLER!")</f>
        <v>0</v>
      </c>
      <c r="S57" s="24">
        <f ca="1">IFERROR(SUMIF($A$8:$A$65,$A57,INDIRECT("'"&amp;S$7&amp;"'!"&amp;"$E$13:$E$60")),"ARK MANGLER!")</f>
        <v>0</v>
      </c>
      <c r="T57" s="24">
        <f ca="1">IFERROR(SUMIF($A$8:$A$65,$A57,INDIRECT("'"&amp;T$7&amp;"'!"&amp;"$E$13:$E$60")),"ARK MANGLER!")</f>
        <v>0</v>
      </c>
      <c r="U57" s="24">
        <f ca="1">IFERROR(SUMIF($A$8:$A$65,$A57,INDIRECT("'"&amp;U$7&amp;"'!"&amp;"$E$13:$E$60")),"ARK MANGLER!")</f>
        <v>0</v>
      </c>
      <c r="V57" s="24">
        <f ca="1">IFERROR(SUMIF($A$8:$A$65,$A57,INDIRECT("'"&amp;V$7&amp;"'!"&amp;"$E$13:$E$60")),"ARK MANGLER!")</f>
        <v>0</v>
      </c>
      <c r="W57" s="24">
        <f ca="1">IFERROR(SUMIF($A$8:$A$65,$A57,INDIRECT("'"&amp;W$7&amp;"'!"&amp;"$E$13:$E$60")),"ARK MANGLER!")</f>
        <v>0</v>
      </c>
      <c r="X57" s="24">
        <f ca="1">IFERROR(SUMIF($A$8:$A$65,$A57,INDIRECT("'"&amp;X$7&amp;"'!"&amp;"$E$13:$E$60")),"ARK MANGLER!")</f>
        <v>0</v>
      </c>
      <c r="Y57" s="26">
        <f ca="1">IFERROR(SUMIF($A$8:$A$65,$A57,INDIRECT("'"&amp;Y$7&amp;"'!"&amp;"$E$13:$E$60")),"ARK MANGLER!")</f>
        <v>0</v>
      </c>
      <c r="Z57" s="25">
        <f ca="1">IFERROR(SUMIF($A$8:$A$65,$A57,INDIRECT("'"&amp;Z$7&amp;"'!"&amp;"$E$13:$E$60")),"ARK MANGLER!")</f>
        <v>0</v>
      </c>
      <c r="AA57" s="24">
        <f ca="1">IFERROR(SUMIF($A$8:$A$65,$A57,INDIRECT("'"&amp;AA$7&amp;"'!"&amp;"$E$13:$E$60")),"ARK MANGLER!")</f>
        <v>0</v>
      </c>
      <c r="AB57" s="26">
        <f ca="1">IFERROR(SUMIF($A$8:$A$65,$A57,INDIRECT("'"&amp;AB$7&amp;"'!"&amp;"$E$13:$E$60")),"ARK MANGLER!")</f>
        <v>0</v>
      </c>
      <c r="AC57" s="24">
        <f ca="1">IFERROR(SUMIF($A$8:$A$65,$A57,INDIRECT("'"&amp;AC$7&amp;"'!"&amp;"$E$13:$E$60")),"ARK MANGLER!")</f>
        <v>0</v>
      </c>
      <c r="AD57" s="26">
        <f ca="1">IFERROR(SUMIF($A$8:$A$65,$A57,INDIRECT("'"&amp;AD$7&amp;"'!"&amp;"$E$13:$E$60")),"ARK MANGLER!")</f>
        <v>0</v>
      </c>
      <c r="AE57" s="27">
        <f ca="1">IFERROR(SUMIF($A$8:$A$65,$A57,INDIRECT("'"&amp;AE$7&amp;"'!"&amp;"$E$13:$E$60")),"ARK MANGLER!")</f>
        <v>0</v>
      </c>
      <c r="AF57" s="25">
        <f ca="1">IFERROR(SUMIF($A$8:$A$65,$A57,INDIRECT("'"&amp;AF$7&amp;"'!"&amp;"$E$13:$E$60")),"ARK MANGLER!")</f>
        <v>0</v>
      </c>
      <c r="AG57" s="24">
        <f ca="1">IFERROR(SUMIF($A$8:$A$65,$A57,INDIRECT("'"&amp;AG$7&amp;"'!"&amp;"$E$13:$E$60")),"ARK MANGLER!")</f>
        <v>0</v>
      </c>
      <c r="AH57" s="24">
        <f ca="1">IFERROR(SUMIF($A$8:$A$65,$A57,INDIRECT("'"&amp;AH$7&amp;"'!"&amp;"$E$13:$E$60")),"ARK MANGLER!")</f>
        <v>4000</v>
      </c>
    </row>
    <row r="58" spans="1:34" ht="15.75" customHeight="1" x14ac:dyDescent="0.2">
      <c r="A58" s="21">
        <f>Kontoplan!B53</f>
        <v>7410</v>
      </c>
      <c r="B58" s="21" t="str">
        <f>Kontoplan!C53</f>
        <v>Kontingent</v>
      </c>
      <c r="C58" s="22"/>
      <c r="D58" s="22"/>
      <c r="E58" s="23">
        <f t="shared" ca="1" si="3"/>
        <v>68450</v>
      </c>
      <c r="F58" s="24">
        <f ca="1">IFERROR(SUMIF($A$8:$A$65,$A58,INDIRECT("'"&amp;F$7&amp;"'!"&amp;"$E$13:$E$60")),"ARK MANGLER!")</f>
        <v>2000</v>
      </c>
      <c r="G58" s="24">
        <f ca="1">IFERROR(SUMIF($A$8:$A$65,$A58,INDIRECT("'"&amp;G$7&amp;"'!"&amp;"$E$13:$E$60")),"ARK MANGLER!")</f>
        <v>0</v>
      </c>
      <c r="H58" s="24">
        <f ca="1">IFERROR(SUMIF($A$8:$A$65,$A58,INDIRECT("'"&amp;H$7&amp;"'!"&amp;"$E$13:$E$60")),"ARK MANGLER!")</f>
        <v>0</v>
      </c>
      <c r="I58" s="24">
        <f ca="1">IFERROR(SUMIF($A$8:$A$65,$A58,INDIRECT("'"&amp;I$7&amp;"'!"&amp;"$E$13:$E$60")),"ARK MANGLER!")</f>
        <v>10000</v>
      </c>
      <c r="J58" s="24">
        <f ca="1">IFERROR(SUMIF($A$8:$A$65,$A58,INDIRECT("'"&amp;J$7&amp;"'!"&amp;"$E$13:$E$60")),"ARK MANGLER!")</f>
        <v>0</v>
      </c>
      <c r="K58" s="25">
        <f ca="1">IFERROR(SUMIF($A$8:$A$65,$A58,INDIRECT("'"&amp;K$7&amp;"'!"&amp;"$E$13:$E$60")),"ARK MANGLER!")</f>
        <v>0</v>
      </c>
      <c r="L58" s="24">
        <f ca="1">IFERROR(SUMIF($A$8:$A$65,$A58,INDIRECT("'"&amp;L$7&amp;"'!"&amp;"$E$13:$E$60")),"ARK MANGLER!")</f>
        <v>0</v>
      </c>
      <c r="M58" s="24">
        <f ca="1">IFERROR(SUMIF($A$8:$A$65,$A58,INDIRECT("'"&amp;M$7&amp;"'!"&amp;"$E$13:$E$60")),"ARK MANGLER!")</f>
        <v>0</v>
      </c>
      <c r="N58" s="26">
        <f ca="1">IFERROR(SUMIF($A$8:$A$65,$A58,INDIRECT("'"&amp;N$7&amp;"'!"&amp;"$E$13:$E$60")),"ARK MANGLER!")</f>
        <v>0</v>
      </c>
      <c r="O58" s="25">
        <f ca="1">IFERROR(SUMIF($A$8:$A$65,$A58,INDIRECT("'"&amp;O$7&amp;"'!"&amp;"$E$13:$E$60")),"ARK MANGLER!")</f>
        <v>0</v>
      </c>
      <c r="P58" s="25">
        <f ca="1">IFERROR(SUMIF($A$8:$A$65,$A58,INDIRECT("'"&amp;P$7&amp;"'!"&amp;"$E$13:$E$60")),"ARK MANGLER!")</f>
        <v>0</v>
      </c>
      <c r="Q58" s="24">
        <f ca="1">IFERROR(SUMIF($A$8:$A$65,$A58,INDIRECT("'"&amp;Q$7&amp;"'!"&amp;"$E$13:$E$60")),"ARK MANGLER!")</f>
        <v>5250</v>
      </c>
      <c r="R58" s="24">
        <f ca="1">IFERROR(SUMIF($A$8:$A$65,$A58,INDIRECT("'"&amp;R$7&amp;"'!"&amp;"$E$13:$E$60")),"ARK MANGLER!")</f>
        <v>0</v>
      </c>
      <c r="S58" s="24">
        <f ca="1">IFERROR(SUMIF($A$8:$A$65,$A58,INDIRECT("'"&amp;S$7&amp;"'!"&amp;"$E$13:$E$60")),"ARK MANGLER!")</f>
        <v>3500</v>
      </c>
      <c r="T58" s="24">
        <f ca="1">IFERROR(SUMIF($A$8:$A$65,$A58,INDIRECT("'"&amp;T$7&amp;"'!"&amp;"$E$13:$E$60")),"ARK MANGLER!")</f>
        <v>0</v>
      </c>
      <c r="U58" s="24">
        <f ca="1">IFERROR(SUMIF($A$8:$A$65,$A58,INDIRECT("'"&amp;U$7&amp;"'!"&amp;"$E$13:$E$60")),"ARK MANGLER!")</f>
        <v>0</v>
      </c>
      <c r="V58" s="24">
        <f ca="1">IFERROR(SUMIF($A$8:$A$65,$A58,INDIRECT("'"&amp;V$7&amp;"'!"&amp;"$E$13:$E$60")),"ARK MANGLER!")</f>
        <v>0</v>
      </c>
      <c r="W58" s="24">
        <f ca="1">IFERROR(SUMIF($A$8:$A$65,$A58,INDIRECT("'"&amp;W$7&amp;"'!"&amp;"$E$13:$E$60")),"ARK MANGLER!")</f>
        <v>9800</v>
      </c>
      <c r="X58" s="24">
        <f ca="1">IFERROR(SUMIF($A$8:$A$65,$A58,INDIRECT("'"&amp;X$7&amp;"'!"&amp;"$E$13:$E$60")),"ARK MANGLER!")</f>
        <v>6000</v>
      </c>
      <c r="Y58" s="26">
        <f ca="1">IFERROR(SUMIF($A$8:$A$65,$A58,INDIRECT("'"&amp;Y$7&amp;"'!"&amp;"$E$13:$E$60")),"ARK MANGLER!")</f>
        <v>0</v>
      </c>
      <c r="Z58" s="25">
        <f ca="1">IFERROR(SUMIF($A$8:$A$65,$A58,INDIRECT("'"&amp;Z$7&amp;"'!"&amp;"$E$13:$E$60")),"ARK MANGLER!")</f>
        <v>0</v>
      </c>
      <c r="AA58" s="24">
        <f ca="1">IFERROR(SUMIF($A$8:$A$65,$A58,INDIRECT("'"&amp;AA$7&amp;"'!"&amp;"$E$13:$E$60")),"ARK MANGLER!")</f>
        <v>0</v>
      </c>
      <c r="AB58" s="26">
        <f ca="1">IFERROR(SUMIF($A$8:$A$65,$A58,INDIRECT("'"&amp;AB$7&amp;"'!"&amp;"$E$13:$E$60")),"ARK MANGLER!")</f>
        <v>0</v>
      </c>
      <c r="AC58" s="24">
        <f ca="1">IFERROR(SUMIF($A$8:$A$65,$A58,INDIRECT("'"&amp;AC$7&amp;"'!"&amp;"$E$13:$E$60")),"ARK MANGLER!")</f>
        <v>0</v>
      </c>
      <c r="AD58" s="26">
        <f ca="1">IFERROR(SUMIF($A$8:$A$65,$A58,INDIRECT("'"&amp;AD$7&amp;"'!"&amp;"$E$13:$E$60")),"ARK MANGLER!")</f>
        <v>0</v>
      </c>
      <c r="AE58" s="27">
        <f ca="1">IFERROR(SUMIF($A$8:$A$65,$A58,INDIRECT("'"&amp;AE$7&amp;"'!"&amp;"$E$13:$E$60")),"ARK MANGLER!")</f>
        <v>0</v>
      </c>
      <c r="AF58" s="25">
        <f ca="1">IFERROR(SUMIF($A$8:$A$65,$A58,INDIRECT("'"&amp;AF$7&amp;"'!"&amp;"$E$13:$E$60")),"ARK MANGLER!")</f>
        <v>0</v>
      </c>
      <c r="AG58" s="24">
        <f ca="1">IFERROR(SUMIF($A$8:$A$65,$A58,INDIRECT("'"&amp;AG$7&amp;"'!"&amp;"$E$13:$E$60")),"ARK MANGLER!")</f>
        <v>0</v>
      </c>
      <c r="AH58" s="24">
        <f ca="1">IFERROR(SUMIF($A$8:$A$65,$A58,INDIRECT("'"&amp;AH$7&amp;"'!"&amp;"$E$13:$E$60")),"ARK MANGLER!")</f>
        <v>31900</v>
      </c>
    </row>
    <row r="59" spans="1:34" ht="15.75" customHeight="1" x14ac:dyDescent="0.2">
      <c r="A59" s="21">
        <f>Kontoplan!B54</f>
        <v>7430</v>
      </c>
      <c r="B59" s="21" t="str">
        <f>Kontoplan!C54</f>
        <v>Gave</v>
      </c>
      <c r="C59" s="22"/>
      <c r="D59" s="22"/>
      <c r="E59" s="23">
        <f t="shared" ca="1" si="3"/>
        <v>500</v>
      </c>
      <c r="F59" s="24">
        <f ca="1">IFERROR(SUMIF($A$8:$A$65,$A59,INDIRECT("'"&amp;F$7&amp;"'!"&amp;"$E$13:$E$60")),"ARK MANGLER!")</f>
        <v>0</v>
      </c>
      <c r="G59" s="24">
        <f ca="1">IFERROR(SUMIF($A$8:$A$65,$A59,INDIRECT("'"&amp;G$7&amp;"'!"&amp;"$E$13:$E$60")),"ARK MANGLER!")</f>
        <v>500</v>
      </c>
      <c r="H59" s="24">
        <f ca="1">IFERROR(SUMIF($A$8:$A$65,$A59,INDIRECT("'"&amp;H$7&amp;"'!"&amp;"$E$13:$E$60")),"ARK MANGLER!")</f>
        <v>0</v>
      </c>
      <c r="I59" s="24">
        <f ca="1">IFERROR(SUMIF($A$8:$A$65,$A59,INDIRECT("'"&amp;I$7&amp;"'!"&amp;"$E$13:$E$60")),"ARK MANGLER!")</f>
        <v>0</v>
      </c>
      <c r="J59" s="24">
        <f ca="1">IFERROR(SUMIF($A$8:$A$65,$A59,INDIRECT("'"&amp;J$7&amp;"'!"&amp;"$E$13:$E$60")),"ARK MANGLER!")</f>
        <v>0</v>
      </c>
      <c r="K59" s="25">
        <f ca="1">IFERROR(SUMIF($A$8:$A$65,$A59,INDIRECT("'"&amp;K$7&amp;"'!"&amp;"$E$13:$E$60")),"ARK MANGLER!")</f>
        <v>0</v>
      </c>
      <c r="L59" s="24">
        <f ca="1">IFERROR(SUMIF($A$8:$A$65,$A59,INDIRECT("'"&amp;L$7&amp;"'!"&amp;"$E$13:$E$60")),"ARK MANGLER!")</f>
        <v>0</v>
      </c>
      <c r="M59" s="24">
        <f ca="1">IFERROR(SUMIF($A$8:$A$65,$A59,INDIRECT("'"&amp;M$7&amp;"'!"&amp;"$E$13:$E$60")),"ARK MANGLER!")</f>
        <v>0</v>
      </c>
      <c r="N59" s="26">
        <f ca="1">IFERROR(SUMIF($A$8:$A$65,$A59,INDIRECT("'"&amp;N$7&amp;"'!"&amp;"$E$13:$E$60")),"ARK MANGLER!")</f>
        <v>0</v>
      </c>
      <c r="O59" s="25">
        <f ca="1">IFERROR(SUMIF($A$8:$A$65,$A59,INDIRECT("'"&amp;O$7&amp;"'!"&amp;"$E$13:$E$60")),"ARK MANGLER!")</f>
        <v>0</v>
      </c>
      <c r="P59" s="25">
        <f ca="1">IFERROR(SUMIF($A$8:$A$65,$A59,INDIRECT("'"&amp;P$7&amp;"'!"&amp;"$E$13:$E$60")),"ARK MANGLER!")</f>
        <v>0</v>
      </c>
      <c r="Q59" s="24">
        <f ca="1">IFERROR(SUMIF($A$8:$A$65,$A59,INDIRECT("'"&amp;Q$7&amp;"'!"&amp;"$E$13:$E$60")),"ARK MANGLER!")</f>
        <v>0</v>
      </c>
      <c r="R59" s="24">
        <f ca="1">IFERROR(SUMIF($A$8:$A$65,$A59,INDIRECT("'"&amp;R$7&amp;"'!"&amp;"$E$13:$E$60")),"ARK MANGLER!")</f>
        <v>0</v>
      </c>
      <c r="S59" s="24">
        <f ca="1">IFERROR(SUMIF($A$8:$A$65,$A59,INDIRECT("'"&amp;S$7&amp;"'!"&amp;"$E$13:$E$60")),"ARK MANGLER!")</f>
        <v>0</v>
      </c>
      <c r="T59" s="24">
        <f ca="1">IFERROR(SUMIF($A$8:$A$65,$A59,INDIRECT("'"&amp;T$7&amp;"'!"&amp;"$E$13:$E$60")),"ARK MANGLER!")</f>
        <v>0</v>
      </c>
      <c r="U59" s="24">
        <f ca="1">IFERROR(SUMIF($A$8:$A$65,$A59,INDIRECT("'"&amp;U$7&amp;"'!"&amp;"$E$13:$E$60")),"ARK MANGLER!")</f>
        <v>0</v>
      </c>
      <c r="V59" s="24">
        <f ca="1">IFERROR(SUMIF($A$8:$A$65,$A59,INDIRECT("'"&amp;V$7&amp;"'!"&amp;"$E$13:$E$60")),"ARK MANGLER!")</f>
        <v>0</v>
      </c>
      <c r="W59" s="24">
        <f ca="1">IFERROR(SUMIF($A$8:$A$65,$A59,INDIRECT("'"&amp;W$7&amp;"'!"&amp;"$E$13:$E$60")),"ARK MANGLER!")</f>
        <v>0</v>
      </c>
      <c r="X59" s="24">
        <f ca="1">IFERROR(SUMIF($A$8:$A$65,$A59,INDIRECT("'"&amp;X$7&amp;"'!"&amp;"$E$13:$E$60")),"ARK MANGLER!")</f>
        <v>0</v>
      </c>
      <c r="Y59" s="26">
        <f ca="1">IFERROR(SUMIF($A$8:$A$65,$A59,INDIRECT("'"&amp;Y$7&amp;"'!"&amp;"$E$13:$E$60")),"ARK MANGLER!")</f>
        <v>0</v>
      </c>
      <c r="Z59" s="25">
        <f ca="1">IFERROR(SUMIF($A$8:$A$65,$A59,INDIRECT("'"&amp;Z$7&amp;"'!"&amp;"$E$13:$E$60")),"ARK MANGLER!")</f>
        <v>0</v>
      </c>
      <c r="AA59" s="24">
        <f ca="1">IFERROR(SUMIF($A$8:$A$65,$A59,INDIRECT("'"&amp;AA$7&amp;"'!"&amp;"$E$13:$E$60")),"ARK MANGLER!")</f>
        <v>0</v>
      </c>
      <c r="AB59" s="26">
        <f ca="1">IFERROR(SUMIF($A$8:$A$65,$A59,INDIRECT("'"&amp;AB$7&amp;"'!"&amp;"$E$13:$E$60")),"ARK MANGLER!")</f>
        <v>0</v>
      </c>
      <c r="AC59" s="24">
        <f ca="1">IFERROR(SUMIF($A$8:$A$65,$A59,INDIRECT("'"&amp;AC$7&amp;"'!"&amp;"$E$13:$E$60")),"ARK MANGLER!")</f>
        <v>0</v>
      </c>
      <c r="AD59" s="26">
        <f ca="1">IFERROR(SUMIF($A$8:$A$65,$A59,INDIRECT("'"&amp;AD$7&amp;"'!"&amp;"$E$13:$E$60")),"ARK MANGLER!")</f>
        <v>0</v>
      </c>
      <c r="AE59" s="27">
        <f ca="1">IFERROR(SUMIF($A$8:$A$65,$A59,INDIRECT("'"&amp;AE$7&amp;"'!"&amp;"$E$13:$E$60")),"ARK MANGLER!")</f>
        <v>0</v>
      </c>
      <c r="AF59" s="25">
        <f ca="1">IFERROR(SUMIF($A$8:$A$65,$A59,INDIRECT("'"&amp;AF$7&amp;"'!"&amp;"$E$13:$E$60")),"ARK MANGLER!")</f>
        <v>0</v>
      </c>
      <c r="AG59" s="24">
        <f ca="1">IFERROR(SUMIF($A$8:$A$65,$A59,INDIRECT("'"&amp;AG$7&amp;"'!"&amp;"$E$13:$E$60")),"ARK MANGLER!")</f>
        <v>0</v>
      </c>
      <c r="AH59" s="24">
        <f ca="1">IFERROR(SUMIF($A$8:$A$65,$A59,INDIRECT("'"&amp;AH$7&amp;"'!"&amp;"$E$13:$E$60")),"ARK MANGLER!")</f>
        <v>0</v>
      </c>
    </row>
    <row r="60" spans="1:34" ht="15.75" customHeight="1" x14ac:dyDescent="0.2">
      <c r="A60" s="21">
        <f>Kontoplan!B55</f>
        <v>7500</v>
      </c>
      <c r="B60" s="21" t="str">
        <f>Kontoplan!C55</f>
        <v>Forsikringspremie</v>
      </c>
      <c r="C60" s="22"/>
      <c r="D60" s="22"/>
      <c r="E60" s="23">
        <f t="shared" ca="1" si="3"/>
        <v>4001</v>
      </c>
      <c r="F60" s="24">
        <f ca="1">IFERROR(SUMIF($A$8:$A$65,$A60,INDIRECT("'"&amp;F$7&amp;"'!"&amp;"$E$13:$E$60")),"ARK MANGLER!")</f>
        <v>4001</v>
      </c>
      <c r="G60" s="24">
        <f ca="1">IFERROR(SUMIF($A$8:$A$65,$A60,INDIRECT("'"&amp;G$7&amp;"'!"&amp;"$E$13:$E$60")),"ARK MANGLER!")</f>
        <v>0</v>
      </c>
      <c r="H60" s="24">
        <f ca="1">IFERROR(SUMIF($A$8:$A$65,$A60,INDIRECT("'"&amp;H$7&amp;"'!"&amp;"$E$13:$E$60")),"ARK MANGLER!")</f>
        <v>0</v>
      </c>
      <c r="I60" s="24">
        <f ca="1">IFERROR(SUMIF($A$8:$A$65,$A60,INDIRECT("'"&amp;I$7&amp;"'!"&amp;"$E$13:$E$60")),"ARK MANGLER!")</f>
        <v>0</v>
      </c>
      <c r="J60" s="24">
        <f ca="1">IFERROR(SUMIF($A$8:$A$65,$A60,INDIRECT("'"&amp;J$7&amp;"'!"&amp;"$E$13:$E$60")),"ARK MANGLER!")</f>
        <v>0</v>
      </c>
      <c r="K60" s="25">
        <f ca="1">IFERROR(SUMIF($A$8:$A$65,$A60,INDIRECT("'"&amp;K$7&amp;"'!"&amp;"$E$13:$E$60")),"ARK MANGLER!")</f>
        <v>0</v>
      </c>
      <c r="L60" s="24">
        <f ca="1">IFERROR(SUMIF($A$8:$A$65,$A60,INDIRECT("'"&amp;L$7&amp;"'!"&amp;"$E$13:$E$60")),"ARK MANGLER!")</f>
        <v>0</v>
      </c>
      <c r="M60" s="24">
        <f ca="1">IFERROR(SUMIF($A$8:$A$65,$A60,INDIRECT("'"&amp;M$7&amp;"'!"&amp;"$E$13:$E$60")),"ARK MANGLER!")</f>
        <v>0</v>
      </c>
      <c r="N60" s="26">
        <f ca="1">IFERROR(SUMIF($A$8:$A$65,$A60,INDIRECT("'"&amp;N$7&amp;"'!"&amp;"$E$13:$E$60")),"ARK MANGLER!")</f>
        <v>0</v>
      </c>
      <c r="O60" s="25">
        <f ca="1">IFERROR(SUMIF($A$8:$A$65,$A60,INDIRECT("'"&amp;O$7&amp;"'!"&amp;"$E$13:$E$60")),"ARK MANGLER!")</f>
        <v>0</v>
      </c>
      <c r="P60" s="25">
        <f ca="1">IFERROR(SUMIF($A$8:$A$65,$A60,INDIRECT("'"&amp;P$7&amp;"'!"&amp;"$E$13:$E$60")),"ARK MANGLER!")</f>
        <v>0</v>
      </c>
      <c r="Q60" s="24">
        <f ca="1">IFERROR(SUMIF($A$8:$A$65,$A60,INDIRECT("'"&amp;Q$7&amp;"'!"&amp;"$E$13:$E$60")),"ARK MANGLER!")</f>
        <v>0</v>
      </c>
      <c r="R60" s="24">
        <f ca="1">IFERROR(SUMIF($A$8:$A$65,$A60,INDIRECT("'"&amp;R$7&amp;"'!"&amp;"$E$13:$E$60")),"ARK MANGLER!")</f>
        <v>0</v>
      </c>
      <c r="S60" s="24">
        <f ca="1">IFERROR(SUMIF($A$8:$A$65,$A60,INDIRECT("'"&amp;S$7&amp;"'!"&amp;"$E$13:$E$60")),"ARK MANGLER!")</f>
        <v>0</v>
      </c>
      <c r="T60" s="24">
        <f ca="1">IFERROR(SUMIF($A$8:$A$65,$A60,INDIRECT("'"&amp;T$7&amp;"'!"&amp;"$E$13:$E$60")),"ARK MANGLER!")</f>
        <v>0</v>
      </c>
      <c r="U60" s="24">
        <f ca="1">IFERROR(SUMIF($A$8:$A$65,$A60,INDIRECT("'"&amp;U$7&amp;"'!"&amp;"$E$13:$E$60")),"ARK MANGLER!")</f>
        <v>0</v>
      </c>
      <c r="V60" s="24">
        <f ca="1">IFERROR(SUMIF($A$8:$A$65,$A60,INDIRECT("'"&amp;V$7&amp;"'!"&amp;"$E$13:$E$60")),"ARK MANGLER!")</f>
        <v>0</v>
      </c>
      <c r="W60" s="24">
        <f ca="1">IFERROR(SUMIF($A$8:$A$65,$A60,INDIRECT("'"&amp;W$7&amp;"'!"&amp;"$E$13:$E$60")),"ARK MANGLER!")</f>
        <v>0</v>
      </c>
      <c r="X60" s="24">
        <f ca="1">IFERROR(SUMIF($A$8:$A$65,$A60,INDIRECT("'"&amp;X$7&amp;"'!"&amp;"$E$13:$E$60")),"ARK MANGLER!")</f>
        <v>0</v>
      </c>
      <c r="Y60" s="26">
        <f ca="1">IFERROR(SUMIF($A$8:$A$65,$A60,INDIRECT("'"&amp;Y$7&amp;"'!"&amp;"$E$13:$E$60")),"ARK MANGLER!")</f>
        <v>0</v>
      </c>
      <c r="Z60" s="25">
        <f ca="1">IFERROR(SUMIF($A$8:$A$65,$A60,INDIRECT("'"&amp;Z$7&amp;"'!"&amp;"$E$13:$E$60")),"ARK MANGLER!")</f>
        <v>0</v>
      </c>
      <c r="AA60" s="24">
        <f ca="1">IFERROR(SUMIF($A$8:$A$65,$A60,INDIRECT("'"&amp;AA$7&amp;"'!"&amp;"$E$13:$E$60")),"ARK MANGLER!")</f>
        <v>0</v>
      </c>
      <c r="AB60" s="26">
        <f ca="1">IFERROR(SUMIF($A$8:$A$65,$A60,INDIRECT("'"&amp;AB$7&amp;"'!"&amp;"$E$13:$E$60")),"ARK MANGLER!")</f>
        <v>0</v>
      </c>
      <c r="AC60" s="24">
        <f ca="1">IFERROR(SUMIF($A$8:$A$65,$A60,INDIRECT("'"&amp;AC$7&amp;"'!"&amp;"$E$13:$E$60")),"ARK MANGLER!")</f>
        <v>0</v>
      </c>
      <c r="AD60" s="26">
        <f ca="1">IFERROR(SUMIF($A$8:$A$65,$A60,INDIRECT("'"&amp;AD$7&amp;"'!"&amp;"$E$13:$E$60")),"ARK MANGLER!")</f>
        <v>0</v>
      </c>
      <c r="AE60" s="27">
        <f ca="1">IFERROR(SUMIF($A$8:$A$65,$A60,INDIRECT("'"&amp;AE$7&amp;"'!"&amp;"$E$13:$E$60")),"ARK MANGLER!")</f>
        <v>0</v>
      </c>
      <c r="AF60" s="25">
        <f ca="1">IFERROR(SUMIF($A$8:$A$65,$A60,INDIRECT("'"&amp;AF$7&amp;"'!"&amp;"$E$13:$E$60")),"ARK MANGLER!")</f>
        <v>0</v>
      </c>
      <c r="AG60" s="24">
        <f ca="1">IFERROR(SUMIF($A$8:$A$65,$A60,INDIRECT("'"&amp;AG$7&amp;"'!"&amp;"$E$13:$E$60")),"ARK MANGLER!")</f>
        <v>0</v>
      </c>
      <c r="AH60" s="24">
        <f ca="1">IFERROR(SUMIF($A$8:$A$65,$A60,INDIRECT("'"&amp;AH$7&amp;"'!"&amp;"$E$13:$E$60")),"ARK MANGLER!")</f>
        <v>0</v>
      </c>
    </row>
    <row r="61" spans="1:34" ht="15.75" customHeight="1" x14ac:dyDescent="0.2">
      <c r="A61" s="21">
        <f>Kontoplan!B56</f>
        <v>7770</v>
      </c>
      <c r="B61" s="21" t="str">
        <f>Kontoplan!C56</f>
        <v>Bank og kortgebyr</v>
      </c>
      <c r="C61" s="22"/>
      <c r="D61" s="22"/>
      <c r="E61" s="23">
        <f t="shared" ca="1" si="3"/>
        <v>0</v>
      </c>
      <c r="F61" s="24">
        <f ca="1">IFERROR(SUMIF($A$8:$A$65,$A61,INDIRECT("'"&amp;F$7&amp;"'!"&amp;"$E$13:$E$60")),"ARK MANGLER!")</f>
        <v>0</v>
      </c>
      <c r="G61" s="24">
        <f ca="1">IFERROR(SUMIF($A$8:$A$65,$A61,INDIRECT("'"&amp;G$7&amp;"'!"&amp;"$E$13:$E$60")),"ARK MANGLER!")</f>
        <v>0</v>
      </c>
      <c r="H61" s="24">
        <f ca="1">IFERROR(SUMIF($A$8:$A$65,$A61,INDIRECT("'"&amp;H$7&amp;"'!"&amp;"$E$13:$E$60")),"ARK MANGLER!")</f>
        <v>0</v>
      </c>
      <c r="I61" s="24">
        <f ca="1">IFERROR(SUMIF($A$8:$A$65,$A61,INDIRECT("'"&amp;I$7&amp;"'!"&amp;"$E$13:$E$60")),"ARK MANGLER!")</f>
        <v>0</v>
      </c>
      <c r="J61" s="24">
        <f ca="1">IFERROR(SUMIF($A$8:$A$65,$A61,INDIRECT("'"&amp;J$7&amp;"'!"&amp;"$E$13:$E$60")),"ARK MANGLER!")</f>
        <v>0</v>
      </c>
      <c r="K61" s="25">
        <f ca="1">IFERROR(SUMIF($A$8:$A$65,$A61,INDIRECT("'"&amp;K$7&amp;"'!"&amp;"$E$13:$E$60")),"ARK MANGLER!")</f>
        <v>0</v>
      </c>
      <c r="L61" s="24">
        <f ca="1">IFERROR(SUMIF($A$8:$A$65,$A61,INDIRECT("'"&amp;L$7&amp;"'!"&amp;"$E$13:$E$60")),"ARK MANGLER!")</f>
        <v>0</v>
      </c>
      <c r="M61" s="24">
        <f ca="1">IFERROR(SUMIF($A$8:$A$65,$A61,INDIRECT("'"&amp;M$7&amp;"'!"&amp;"$E$13:$E$60")),"ARK MANGLER!")</f>
        <v>0</v>
      </c>
      <c r="N61" s="26">
        <f ca="1">IFERROR(SUMIF($A$8:$A$65,$A61,INDIRECT("'"&amp;N$7&amp;"'!"&amp;"$E$13:$E$60")),"ARK MANGLER!")</f>
        <v>0</v>
      </c>
      <c r="O61" s="25">
        <f ca="1">IFERROR(SUMIF($A$8:$A$65,$A61,INDIRECT("'"&amp;O$7&amp;"'!"&amp;"$E$13:$E$60")),"ARK MANGLER!")</f>
        <v>0</v>
      </c>
      <c r="P61" s="25">
        <f ca="1">IFERROR(SUMIF($A$8:$A$65,$A61,INDIRECT("'"&amp;P$7&amp;"'!"&amp;"$E$13:$E$60")),"ARK MANGLER!")</f>
        <v>0</v>
      </c>
      <c r="Q61" s="24">
        <f ca="1">IFERROR(SUMIF($A$8:$A$65,$A61,INDIRECT("'"&amp;Q$7&amp;"'!"&amp;"$E$13:$E$60")),"ARK MANGLER!")</f>
        <v>0</v>
      </c>
      <c r="R61" s="24">
        <f ca="1">IFERROR(SUMIF($A$8:$A$65,$A61,INDIRECT("'"&amp;R$7&amp;"'!"&amp;"$E$13:$E$60")),"ARK MANGLER!")</f>
        <v>0</v>
      </c>
      <c r="S61" s="24">
        <f ca="1">IFERROR(SUMIF($A$8:$A$65,$A61,INDIRECT("'"&amp;S$7&amp;"'!"&amp;"$E$13:$E$60")),"ARK MANGLER!")</f>
        <v>0</v>
      </c>
      <c r="T61" s="24">
        <f ca="1">IFERROR(SUMIF($A$8:$A$65,$A61,INDIRECT("'"&amp;T$7&amp;"'!"&amp;"$E$13:$E$60")),"ARK MANGLER!")</f>
        <v>0</v>
      </c>
      <c r="U61" s="24">
        <f ca="1">IFERROR(SUMIF($A$8:$A$65,$A61,INDIRECT("'"&amp;U$7&amp;"'!"&amp;"$E$13:$E$60")),"ARK MANGLER!")</f>
        <v>0</v>
      </c>
      <c r="V61" s="24">
        <f ca="1">IFERROR(SUMIF($A$8:$A$65,$A61,INDIRECT("'"&amp;V$7&amp;"'!"&amp;"$E$13:$E$60")),"ARK MANGLER!")</f>
        <v>0</v>
      </c>
      <c r="W61" s="24">
        <f ca="1">IFERROR(SUMIF($A$8:$A$65,$A61,INDIRECT("'"&amp;W$7&amp;"'!"&amp;"$E$13:$E$60")),"ARK MANGLER!")</f>
        <v>0</v>
      </c>
      <c r="X61" s="24">
        <f ca="1">IFERROR(SUMIF($A$8:$A$65,$A61,INDIRECT("'"&amp;X$7&amp;"'!"&amp;"$E$13:$E$60")),"ARK MANGLER!")</f>
        <v>0</v>
      </c>
      <c r="Y61" s="26">
        <f ca="1">IFERROR(SUMIF($A$8:$A$65,$A61,INDIRECT("'"&amp;Y$7&amp;"'!"&amp;"$E$13:$E$60")),"ARK MANGLER!")</f>
        <v>0</v>
      </c>
      <c r="Z61" s="25">
        <f ca="1">IFERROR(SUMIF($A$8:$A$65,$A61,INDIRECT("'"&amp;Z$7&amp;"'!"&amp;"$E$13:$E$60")),"ARK MANGLER!")</f>
        <v>0</v>
      </c>
      <c r="AA61" s="24">
        <f ca="1">IFERROR(SUMIF($A$8:$A$65,$A61,INDIRECT("'"&amp;AA$7&amp;"'!"&amp;"$E$13:$E$60")),"ARK MANGLER!")</f>
        <v>0</v>
      </c>
      <c r="AB61" s="26">
        <f ca="1">IFERROR(SUMIF($A$8:$A$65,$A61,INDIRECT("'"&amp;AB$7&amp;"'!"&amp;"$E$13:$E$60")),"ARK MANGLER!")</f>
        <v>0</v>
      </c>
      <c r="AC61" s="24">
        <f ca="1">IFERROR(SUMIF($A$8:$A$65,$A61,INDIRECT("'"&amp;AC$7&amp;"'!"&amp;"$E$13:$E$60")),"ARK MANGLER!")</f>
        <v>0</v>
      </c>
      <c r="AD61" s="26">
        <f ca="1">IFERROR(SUMIF($A$8:$A$65,$A61,INDIRECT("'"&amp;AD$7&amp;"'!"&amp;"$E$13:$E$60")),"ARK MANGLER!")</f>
        <v>0</v>
      </c>
      <c r="AE61" s="27">
        <f ca="1">IFERROR(SUMIF($A$8:$A$65,$A61,INDIRECT("'"&amp;AE$7&amp;"'!"&amp;"$E$13:$E$60")),"ARK MANGLER!")</f>
        <v>0</v>
      </c>
      <c r="AF61" s="25">
        <f ca="1">IFERROR(SUMIF($A$8:$A$65,$A61,INDIRECT("'"&amp;AF$7&amp;"'!"&amp;"$E$13:$E$60")),"ARK MANGLER!")</f>
        <v>0</v>
      </c>
      <c r="AG61" s="24">
        <f ca="1">IFERROR(SUMIF($A$8:$A$65,$A61,INDIRECT("'"&amp;AG$7&amp;"'!"&amp;"$E$13:$E$60")),"ARK MANGLER!")</f>
        <v>0</v>
      </c>
      <c r="AH61" s="24">
        <f ca="1">IFERROR(SUMIF($A$8:$A$65,$A61,INDIRECT("'"&amp;AH$7&amp;"'!"&amp;"$E$13:$E$60")),"ARK MANGLER!")</f>
        <v>0</v>
      </c>
    </row>
    <row r="62" spans="1:34" ht="15.75" customHeight="1" x14ac:dyDescent="0.2">
      <c r="A62" s="21">
        <f>Kontoplan!B57</f>
        <v>7791</v>
      </c>
      <c r="B62" s="21" t="str">
        <f>Kontoplan!C57</f>
        <v>Internstøtte grupper</v>
      </c>
      <c r="C62" s="22"/>
      <c r="D62" s="22"/>
      <c r="E62" s="23">
        <f t="shared" ca="1" si="3"/>
        <v>0</v>
      </c>
      <c r="F62" s="24">
        <f ca="1">IFERROR(SUMIF($A$8:$A$65,$A62,INDIRECT("'"&amp;F$7&amp;"'!"&amp;"$E$13:$E$60")),"ARK MANGLER!")</f>
        <v>0</v>
      </c>
      <c r="G62" s="24">
        <f ca="1">IFERROR(SUMIF($A$8:$A$65,$A62,INDIRECT("'"&amp;G$7&amp;"'!"&amp;"$E$13:$E$60")),"ARK MANGLER!")</f>
        <v>0</v>
      </c>
      <c r="H62" s="24">
        <f ca="1">IFERROR(SUMIF($A$8:$A$65,$A62,INDIRECT("'"&amp;H$7&amp;"'!"&amp;"$E$13:$E$60")),"ARK MANGLER!")</f>
        <v>0</v>
      </c>
      <c r="I62" s="24">
        <f ca="1">IFERROR(SUMIF($A$8:$A$65,$A62,INDIRECT("'"&amp;I$7&amp;"'!"&amp;"$E$13:$E$60")),"ARK MANGLER!")</f>
        <v>0</v>
      </c>
      <c r="J62" s="24">
        <f ca="1">IFERROR(SUMIF($A$8:$A$65,$A62,INDIRECT("'"&amp;J$7&amp;"'!"&amp;"$E$13:$E$60")),"ARK MANGLER!")</f>
        <v>0</v>
      </c>
      <c r="K62" s="25">
        <f ca="1">IFERROR(SUMIF($A$8:$A$65,$A62,INDIRECT("'"&amp;K$7&amp;"'!"&amp;"$E$13:$E$60")),"ARK MANGLER!")</f>
        <v>0</v>
      </c>
      <c r="L62" s="24">
        <f ca="1">IFERROR(SUMIF($A$8:$A$65,$A62,INDIRECT("'"&amp;L$7&amp;"'!"&amp;"$E$13:$E$60")),"ARK MANGLER!")</f>
        <v>0</v>
      </c>
      <c r="M62" s="24">
        <f ca="1">IFERROR(SUMIF($A$8:$A$65,$A62,INDIRECT("'"&amp;M$7&amp;"'!"&amp;"$E$13:$E$60")),"ARK MANGLER!")</f>
        <v>0</v>
      </c>
      <c r="N62" s="26">
        <f ca="1">IFERROR(SUMIF($A$8:$A$65,$A62,INDIRECT("'"&amp;N$7&amp;"'!"&amp;"$E$13:$E$60")),"ARK MANGLER!")</f>
        <v>0</v>
      </c>
      <c r="O62" s="25">
        <f ca="1">IFERROR(SUMIF($A$8:$A$65,$A62,INDIRECT("'"&amp;O$7&amp;"'!"&amp;"$E$13:$E$60")),"ARK MANGLER!")</f>
        <v>0</v>
      </c>
      <c r="P62" s="25">
        <f ca="1">IFERROR(SUMIF($A$8:$A$65,$A62,INDIRECT("'"&amp;P$7&amp;"'!"&amp;"$E$13:$E$60")),"ARK MANGLER!")</f>
        <v>0</v>
      </c>
      <c r="Q62" s="24">
        <f ca="1">IFERROR(SUMIF($A$8:$A$65,$A62,INDIRECT("'"&amp;Q$7&amp;"'!"&amp;"$E$13:$E$60")),"ARK MANGLER!")</f>
        <v>0</v>
      </c>
      <c r="R62" s="24">
        <f ca="1">IFERROR(SUMIF($A$8:$A$65,$A62,INDIRECT("'"&amp;R$7&amp;"'!"&amp;"$E$13:$E$60")),"ARK MANGLER!")</f>
        <v>0</v>
      </c>
      <c r="S62" s="24">
        <f ca="1">IFERROR(SUMIF($A$8:$A$65,$A62,INDIRECT("'"&amp;S$7&amp;"'!"&amp;"$E$13:$E$60")),"ARK MANGLER!")</f>
        <v>0</v>
      </c>
      <c r="T62" s="24">
        <f ca="1">IFERROR(SUMIF($A$8:$A$65,$A62,INDIRECT("'"&amp;T$7&amp;"'!"&amp;"$E$13:$E$60")),"ARK MANGLER!")</f>
        <v>0</v>
      </c>
      <c r="U62" s="24">
        <f ca="1">IFERROR(SUMIF($A$8:$A$65,$A62,INDIRECT("'"&amp;U$7&amp;"'!"&amp;"$E$13:$E$60")),"ARK MANGLER!")</f>
        <v>0</v>
      </c>
      <c r="V62" s="24">
        <f ca="1">IFERROR(SUMIF($A$8:$A$65,$A62,INDIRECT("'"&amp;V$7&amp;"'!"&amp;"$E$13:$E$60")),"ARK MANGLER!")</f>
        <v>0</v>
      </c>
      <c r="W62" s="24">
        <f ca="1">IFERROR(SUMIF($A$8:$A$65,$A62,INDIRECT("'"&amp;W$7&amp;"'!"&amp;"$E$13:$E$60")),"ARK MANGLER!")</f>
        <v>0</v>
      </c>
      <c r="X62" s="24">
        <f ca="1">IFERROR(SUMIF($A$8:$A$65,$A62,INDIRECT("'"&amp;X$7&amp;"'!"&amp;"$E$13:$E$60")),"ARK MANGLER!")</f>
        <v>0</v>
      </c>
      <c r="Y62" s="26">
        <f ca="1">IFERROR(SUMIF($A$8:$A$65,$A62,INDIRECT("'"&amp;Y$7&amp;"'!"&amp;"$E$13:$E$60")),"ARK MANGLER!")</f>
        <v>0</v>
      </c>
      <c r="Z62" s="25">
        <f ca="1">IFERROR(SUMIF($A$8:$A$65,$A62,INDIRECT("'"&amp;Z$7&amp;"'!"&amp;"$E$13:$E$60")),"ARK MANGLER!")</f>
        <v>0</v>
      </c>
      <c r="AA62" s="24">
        <f ca="1">IFERROR(SUMIF($A$8:$A$65,$A62,INDIRECT("'"&amp;AA$7&amp;"'!"&amp;"$E$13:$E$60")),"ARK MANGLER!")</f>
        <v>0</v>
      </c>
      <c r="AB62" s="26">
        <f ca="1">IFERROR(SUMIF($A$8:$A$65,$A62,INDIRECT("'"&amp;AB$7&amp;"'!"&amp;"$E$13:$E$60")),"ARK MANGLER!")</f>
        <v>0</v>
      </c>
      <c r="AC62" s="24">
        <f ca="1">IFERROR(SUMIF($A$8:$A$65,$A62,INDIRECT("'"&amp;AC$7&amp;"'!"&amp;"$E$13:$E$60")),"ARK MANGLER!")</f>
        <v>0</v>
      </c>
      <c r="AD62" s="26">
        <f ca="1">IFERROR(SUMIF($A$8:$A$65,$A62,INDIRECT("'"&amp;AD$7&amp;"'!"&amp;"$E$13:$E$60")),"ARK MANGLER!")</f>
        <v>0</v>
      </c>
      <c r="AE62" s="27">
        <f ca="1">IFERROR(SUMIF($A$8:$A$65,$A62,INDIRECT("'"&amp;AE$7&amp;"'!"&amp;"$E$13:$E$60")),"ARK MANGLER!")</f>
        <v>0</v>
      </c>
      <c r="AF62" s="25">
        <f ca="1">IFERROR(SUMIF($A$8:$A$65,$A62,INDIRECT("'"&amp;AF$7&amp;"'!"&amp;"$E$13:$E$60")),"ARK MANGLER!")</f>
        <v>0</v>
      </c>
      <c r="AG62" s="24">
        <f ca="1">IFERROR(SUMIF($A$8:$A$65,$A62,INDIRECT("'"&amp;AG$7&amp;"'!"&amp;"$E$13:$E$60")),"ARK MANGLER!")</f>
        <v>0</v>
      </c>
      <c r="AH62" s="24">
        <f ca="1">IFERROR(SUMIF($A$8:$A$65,$A62,INDIRECT("'"&amp;AH$7&amp;"'!"&amp;"$E$13:$E$60")),"ARK MANGLER!")</f>
        <v>0</v>
      </c>
    </row>
    <row r="63" spans="1:34" ht="15.75" customHeight="1" x14ac:dyDescent="0.2">
      <c r="A63" s="21">
        <f>Kontoplan!B58</f>
        <v>8050</v>
      </c>
      <c r="B63" s="21" t="str">
        <f>Kontoplan!C58</f>
        <v>Annen renteinntekt</v>
      </c>
      <c r="C63" s="22"/>
      <c r="D63" s="22"/>
      <c r="E63" s="23">
        <f t="shared" ca="1" si="3"/>
        <v>0</v>
      </c>
      <c r="F63" s="24">
        <f ca="1">IFERROR(SUMIF($A$8:$A$65,$A63,INDIRECT("'"&amp;F$7&amp;"'!"&amp;"$E$13:$E$60")),"ARK MANGLER!")</f>
        <v>0</v>
      </c>
      <c r="G63" s="24">
        <f ca="1">IFERROR(SUMIF($A$8:$A$65,$A63,INDIRECT("'"&amp;G$7&amp;"'!"&amp;"$E$13:$E$60")),"ARK MANGLER!")</f>
        <v>0</v>
      </c>
      <c r="H63" s="24">
        <f ca="1">IFERROR(SUMIF($A$8:$A$65,$A63,INDIRECT("'"&amp;H$7&amp;"'!"&amp;"$E$13:$E$60")),"ARK MANGLER!")</f>
        <v>0</v>
      </c>
      <c r="I63" s="24">
        <f ca="1">IFERROR(SUMIF($A$8:$A$65,$A63,INDIRECT("'"&amp;I$7&amp;"'!"&amp;"$E$13:$E$60")),"ARK MANGLER!")</f>
        <v>0</v>
      </c>
      <c r="J63" s="24">
        <f ca="1">IFERROR(SUMIF($A$8:$A$65,$A63,INDIRECT("'"&amp;J$7&amp;"'!"&amp;"$E$13:$E$60")),"ARK MANGLER!")</f>
        <v>0</v>
      </c>
      <c r="K63" s="25">
        <f ca="1">IFERROR(SUMIF($A$8:$A$65,$A63,INDIRECT("'"&amp;K$7&amp;"'!"&amp;"$E$13:$E$60")),"ARK MANGLER!")</f>
        <v>0</v>
      </c>
      <c r="L63" s="24">
        <f ca="1">IFERROR(SUMIF($A$8:$A$65,$A63,INDIRECT("'"&amp;L$7&amp;"'!"&amp;"$E$13:$E$60")),"ARK MANGLER!")</f>
        <v>0</v>
      </c>
      <c r="M63" s="24">
        <f ca="1">IFERROR(SUMIF($A$8:$A$65,$A63,INDIRECT("'"&amp;M$7&amp;"'!"&amp;"$E$13:$E$60")),"ARK MANGLER!")</f>
        <v>0</v>
      </c>
      <c r="N63" s="26">
        <f ca="1">IFERROR(SUMIF($A$8:$A$65,$A63,INDIRECT("'"&amp;N$7&amp;"'!"&amp;"$E$13:$E$60")),"ARK MANGLER!")</f>
        <v>0</v>
      </c>
      <c r="O63" s="25">
        <f ca="1">IFERROR(SUMIF($A$8:$A$65,$A63,INDIRECT("'"&amp;O$7&amp;"'!"&amp;"$E$13:$E$60")),"ARK MANGLER!")</f>
        <v>0</v>
      </c>
      <c r="P63" s="25">
        <f ca="1">IFERROR(SUMIF($A$8:$A$65,$A63,INDIRECT("'"&amp;P$7&amp;"'!"&amp;"$E$13:$E$60")),"ARK MANGLER!")</f>
        <v>0</v>
      </c>
      <c r="Q63" s="24">
        <f ca="1">IFERROR(SUMIF($A$8:$A$65,$A63,INDIRECT("'"&amp;Q$7&amp;"'!"&amp;"$E$13:$E$60")),"ARK MANGLER!")</f>
        <v>0</v>
      </c>
      <c r="R63" s="24">
        <f ca="1">IFERROR(SUMIF($A$8:$A$65,$A63,INDIRECT("'"&amp;R$7&amp;"'!"&amp;"$E$13:$E$60")),"ARK MANGLER!")</f>
        <v>0</v>
      </c>
      <c r="S63" s="24">
        <f ca="1">IFERROR(SUMIF($A$8:$A$65,$A63,INDIRECT("'"&amp;S$7&amp;"'!"&amp;"$E$13:$E$60")),"ARK MANGLER!")</f>
        <v>0</v>
      </c>
      <c r="T63" s="24">
        <f ca="1">IFERROR(SUMIF($A$8:$A$65,$A63,INDIRECT("'"&amp;T$7&amp;"'!"&amp;"$E$13:$E$60")),"ARK MANGLER!")</f>
        <v>0</v>
      </c>
      <c r="U63" s="24">
        <f ca="1">IFERROR(SUMIF($A$8:$A$65,$A63,INDIRECT("'"&amp;U$7&amp;"'!"&amp;"$E$13:$E$60")),"ARK MANGLER!")</f>
        <v>0</v>
      </c>
      <c r="V63" s="24">
        <f ca="1">IFERROR(SUMIF($A$8:$A$65,$A63,INDIRECT("'"&amp;V$7&amp;"'!"&amp;"$E$13:$E$60")),"ARK MANGLER!")</f>
        <v>0</v>
      </c>
      <c r="W63" s="24">
        <f ca="1">IFERROR(SUMIF($A$8:$A$65,$A63,INDIRECT("'"&amp;W$7&amp;"'!"&amp;"$E$13:$E$60")),"ARK MANGLER!")</f>
        <v>0</v>
      </c>
      <c r="X63" s="24">
        <f ca="1">IFERROR(SUMIF($A$8:$A$65,$A63,INDIRECT("'"&amp;X$7&amp;"'!"&amp;"$E$13:$E$60")),"ARK MANGLER!")</f>
        <v>0</v>
      </c>
      <c r="Y63" s="26">
        <f ca="1">IFERROR(SUMIF($A$8:$A$65,$A63,INDIRECT("'"&amp;Y$7&amp;"'!"&amp;"$E$13:$E$60")),"ARK MANGLER!")</f>
        <v>0</v>
      </c>
      <c r="Z63" s="25">
        <f ca="1">IFERROR(SUMIF($A$8:$A$65,$A63,INDIRECT("'"&amp;Z$7&amp;"'!"&amp;"$E$13:$E$60")),"ARK MANGLER!")</f>
        <v>0</v>
      </c>
      <c r="AA63" s="24">
        <f ca="1">IFERROR(SUMIF($A$8:$A$65,$A63,INDIRECT("'"&amp;AA$7&amp;"'!"&amp;"$E$13:$E$60")),"ARK MANGLER!")</f>
        <v>0</v>
      </c>
      <c r="AB63" s="26">
        <f ca="1">IFERROR(SUMIF($A$8:$A$65,$A63,INDIRECT("'"&amp;AB$7&amp;"'!"&amp;"$E$13:$E$60")),"ARK MANGLER!")</f>
        <v>0</v>
      </c>
      <c r="AC63" s="24">
        <f ca="1">IFERROR(SUMIF($A$8:$A$65,$A63,INDIRECT("'"&amp;AC$7&amp;"'!"&amp;"$E$13:$E$60")),"ARK MANGLER!")</f>
        <v>0</v>
      </c>
      <c r="AD63" s="26">
        <f ca="1">IFERROR(SUMIF($A$8:$A$65,$A63,INDIRECT("'"&amp;AD$7&amp;"'!"&amp;"$E$13:$E$60")),"ARK MANGLER!")</f>
        <v>0</v>
      </c>
      <c r="AE63" s="27">
        <f ca="1">IFERROR(SUMIF($A$8:$A$65,$A63,INDIRECT("'"&amp;AE$7&amp;"'!"&amp;"$E$13:$E$60")),"ARK MANGLER!")</f>
        <v>0</v>
      </c>
      <c r="AF63" s="25">
        <f ca="1">IFERROR(SUMIF($A$8:$A$65,$A63,INDIRECT("'"&amp;AF$7&amp;"'!"&amp;"$E$13:$E$60")),"ARK MANGLER!")</f>
        <v>0</v>
      </c>
      <c r="AG63" s="24">
        <f ca="1">IFERROR(SUMIF($A$8:$A$65,$A63,INDIRECT("'"&amp;AG$7&amp;"'!"&amp;"$E$13:$E$60")),"ARK MANGLER!")</f>
        <v>0</v>
      </c>
      <c r="AH63" s="24">
        <f ca="1">IFERROR(SUMIF($A$8:$A$65,$A63,INDIRECT("'"&amp;AH$7&amp;"'!"&amp;"$E$13:$E$60")),"ARK MANGLER!")</f>
        <v>0</v>
      </c>
    </row>
    <row r="64" spans="1:34" ht="15.75" customHeight="1" x14ac:dyDescent="0.2">
      <c r="A64" s="21">
        <f>Kontoplan!B59</f>
        <v>8150</v>
      </c>
      <c r="B64" s="21" t="str">
        <f>Kontoplan!C59</f>
        <v>Annen rentekostnad</v>
      </c>
      <c r="C64" s="22"/>
      <c r="D64" s="22"/>
      <c r="E64" s="23">
        <f t="shared" ca="1" si="3"/>
        <v>0</v>
      </c>
      <c r="F64" s="24">
        <f ca="1">IFERROR(SUMIF($A$8:$A$65,$A64,INDIRECT("'"&amp;F$7&amp;"'!"&amp;"$E$13:$E$60")),"ARK MANGLER!")</f>
        <v>0</v>
      </c>
      <c r="G64" s="24">
        <f ca="1">IFERROR(SUMIF($A$8:$A$65,$A64,INDIRECT("'"&amp;G$7&amp;"'!"&amp;"$E$13:$E$60")),"ARK MANGLER!")</f>
        <v>0</v>
      </c>
      <c r="H64" s="24">
        <f ca="1">IFERROR(SUMIF($A$8:$A$65,$A64,INDIRECT("'"&amp;H$7&amp;"'!"&amp;"$E$13:$E$60")),"ARK MANGLER!")</f>
        <v>0</v>
      </c>
      <c r="I64" s="24">
        <f ca="1">IFERROR(SUMIF($A$8:$A$65,$A64,INDIRECT("'"&amp;I$7&amp;"'!"&amp;"$E$13:$E$60")),"ARK MANGLER!")</f>
        <v>0</v>
      </c>
      <c r="J64" s="24">
        <f ca="1">IFERROR(SUMIF($A$8:$A$65,$A64,INDIRECT("'"&amp;J$7&amp;"'!"&amp;"$E$13:$E$60")),"ARK MANGLER!")</f>
        <v>0</v>
      </c>
      <c r="K64" s="25">
        <f ca="1">IFERROR(SUMIF($A$8:$A$65,$A64,INDIRECT("'"&amp;K$7&amp;"'!"&amp;"$E$13:$E$60")),"ARK MANGLER!")</f>
        <v>0</v>
      </c>
      <c r="L64" s="24">
        <f ca="1">IFERROR(SUMIF($A$8:$A$65,$A64,INDIRECT("'"&amp;L$7&amp;"'!"&amp;"$E$13:$E$60")),"ARK MANGLER!")</f>
        <v>0</v>
      </c>
      <c r="M64" s="24">
        <f ca="1">IFERROR(SUMIF($A$8:$A$65,$A64,INDIRECT("'"&amp;M$7&amp;"'!"&amp;"$E$13:$E$60")),"ARK MANGLER!")</f>
        <v>0</v>
      </c>
      <c r="N64" s="26">
        <f ca="1">IFERROR(SUMIF($A$8:$A$65,$A64,INDIRECT("'"&amp;N$7&amp;"'!"&amp;"$E$13:$E$60")),"ARK MANGLER!")</f>
        <v>0</v>
      </c>
      <c r="O64" s="25">
        <f ca="1">IFERROR(SUMIF($A$8:$A$65,$A64,INDIRECT("'"&amp;O$7&amp;"'!"&amp;"$E$13:$E$60")),"ARK MANGLER!")</f>
        <v>0</v>
      </c>
      <c r="P64" s="25">
        <f ca="1">IFERROR(SUMIF($A$8:$A$65,$A64,INDIRECT("'"&amp;P$7&amp;"'!"&amp;"$E$13:$E$60")),"ARK MANGLER!")</f>
        <v>0</v>
      </c>
      <c r="Q64" s="24">
        <f ca="1">IFERROR(SUMIF($A$8:$A$65,$A64,INDIRECT("'"&amp;Q$7&amp;"'!"&amp;"$E$13:$E$60")),"ARK MANGLER!")</f>
        <v>0</v>
      </c>
      <c r="R64" s="24">
        <f ca="1">IFERROR(SUMIF($A$8:$A$65,$A64,INDIRECT("'"&amp;R$7&amp;"'!"&amp;"$E$13:$E$60")),"ARK MANGLER!")</f>
        <v>0</v>
      </c>
      <c r="S64" s="24">
        <f ca="1">IFERROR(SUMIF($A$8:$A$65,$A64,INDIRECT("'"&amp;S$7&amp;"'!"&amp;"$E$13:$E$60")),"ARK MANGLER!")</f>
        <v>0</v>
      </c>
      <c r="T64" s="24">
        <f ca="1">IFERROR(SUMIF($A$8:$A$65,$A64,INDIRECT("'"&amp;T$7&amp;"'!"&amp;"$E$13:$E$60")),"ARK MANGLER!")</f>
        <v>0</v>
      </c>
      <c r="U64" s="24">
        <f ca="1">IFERROR(SUMIF($A$8:$A$65,$A64,INDIRECT("'"&amp;U$7&amp;"'!"&amp;"$E$13:$E$60")),"ARK MANGLER!")</f>
        <v>0</v>
      </c>
      <c r="V64" s="24">
        <f ca="1">IFERROR(SUMIF($A$8:$A$65,$A64,INDIRECT("'"&amp;V$7&amp;"'!"&amp;"$E$13:$E$60")),"ARK MANGLER!")</f>
        <v>0</v>
      </c>
      <c r="W64" s="24">
        <f ca="1">IFERROR(SUMIF($A$8:$A$65,$A64,INDIRECT("'"&amp;W$7&amp;"'!"&amp;"$E$13:$E$60")),"ARK MANGLER!")</f>
        <v>0</v>
      </c>
      <c r="X64" s="24">
        <f ca="1">IFERROR(SUMIF($A$8:$A$65,$A64,INDIRECT("'"&amp;X$7&amp;"'!"&amp;"$E$13:$E$60")),"ARK MANGLER!")</f>
        <v>0</v>
      </c>
      <c r="Y64" s="26">
        <f ca="1">IFERROR(SUMIF($A$8:$A$65,$A64,INDIRECT("'"&amp;Y$7&amp;"'!"&amp;"$E$13:$E$60")),"ARK MANGLER!")</f>
        <v>0</v>
      </c>
      <c r="Z64" s="25">
        <f ca="1">IFERROR(SUMIF($A$8:$A$65,$A64,INDIRECT("'"&amp;Z$7&amp;"'!"&amp;"$E$13:$E$60")),"ARK MANGLER!")</f>
        <v>0</v>
      </c>
      <c r="AA64" s="24">
        <f ca="1">IFERROR(SUMIF($A$8:$A$65,$A64,INDIRECT("'"&amp;AA$7&amp;"'!"&amp;"$E$13:$E$60")),"ARK MANGLER!")</f>
        <v>0</v>
      </c>
      <c r="AB64" s="26">
        <f ca="1">IFERROR(SUMIF($A$8:$A$65,$A64,INDIRECT("'"&amp;AB$7&amp;"'!"&amp;"$E$13:$E$60")),"ARK MANGLER!")</f>
        <v>0</v>
      </c>
      <c r="AC64" s="24">
        <f ca="1">IFERROR(SUMIF($A$8:$A$65,$A64,INDIRECT("'"&amp;AC$7&amp;"'!"&amp;"$E$13:$E$60")),"ARK MANGLER!")</f>
        <v>0</v>
      </c>
      <c r="AD64" s="26">
        <f ca="1">IFERROR(SUMIF($A$8:$A$65,$A64,INDIRECT("'"&amp;AD$7&amp;"'!"&amp;"$E$13:$E$60")),"ARK MANGLER!")</f>
        <v>0</v>
      </c>
      <c r="AE64" s="27">
        <f ca="1">IFERROR(SUMIF($A$8:$A$65,$A64,INDIRECT("'"&amp;AE$7&amp;"'!"&amp;"$E$13:$E$60")),"ARK MANGLER!")</f>
        <v>0</v>
      </c>
      <c r="AF64" s="25">
        <f ca="1">IFERROR(SUMIF($A$8:$A$65,$A64,INDIRECT("'"&amp;AF$7&amp;"'!"&amp;"$E$13:$E$60")),"ARK MANGLER!")</f>
        <v>0</v>
      </c>
      <c r="AG64" s="24">
        <f ca="1">IFERROR(SUMIF($A$8:$A$65,$A64,INDIRECT("'"&amp;AG$7&amp;"'!"&amp;"$E$13:$E$60")),"ARK MANGLER!")</f>
        <v>0</v>
      </c>
      <c r="AH64" s="24">
        <f ca="1">IFERROR(SUMIF($A$8:$A$65,$A64,INDIRECT("'"&amp;AH$7&amp;"'!"&amp;"$E$13:$E$60")),"ARK MANGLER!")</f>
        <v>0</v>
      </c>
    </row>
    <row r="65" spans="1:34" ht="15.75" customHeight="1" x14ac:dyDescent="0.2">
      <c r="A65" s="21">
        <f>Kontoplan!B60</f>
        <v>8170</v>
      </c>
      <c r="B65" s="21" t="str">
        <f>Kontoplan!C60</f>
        <v>Annen finanskostnad</v>
      </c>
      <c r="C65" s="22"/>
      <c r="D65" s="22"/>
      <c r="E65" s="23">
        <f t="shared" ca="1" si="3"/>
        <v>0</v>
      </c>
      <c r="F65" s="24">
        <f ca="1">IFERROR(SUMIF($A$8:$A$65,$A65,INDIRECT("'"&amp;F$7&amp;"'!"&amp;"$E$13:$E$60")),"ARK MANGLER!")</f>
        <v>0</v>
      </c>
      <c r="G65" s="24">
        <f ca="1">IFERROR(SUMIF($A$8:$A$65,$A65,INDIRECT("'"&amp;G$7&amp;"'!"&amp;"$E$13:$E$60")),"ARK MANGLER!")</f>
        <v>0</v>
      </c>
      <c r="H65" s="24">
        <f ca="1">IFERROR(SUMIF($A$8:$A$65,$A65,INDIRECT("'"&amp;H$7&amp;"'!"&amp;"$E$13:$E$60")),"ARK MANGLER!")</f>
        <v>0</v>
      </c>
      <c r="I65" s="24">
        <f ca="1">IFERROR(SUMIF($A$8:$A$65,$A65,INDIRECT("'"&amp;I$7&amp;"'!"&amp;"$E$13:$E$60")),"ARK MANGLER!")</f>
        <v>0</v>
      </c>
      <c r="J65" s="24">
        <f ca="1">IFERROR(SUMIF($A$8:$A$65,$A65,INDIRECT("'"&amp;J$7&amp;"'!"&amp;"$E$13:$E$60")),"ARK MANGLER!")</f>
        <v>0</v>
      </c>
      <c r="K65" s="25">
        <f ca="1">IFERROR(SUMIF($A$8:$A$65,$A65,INDIRECT("'"&amp;K$7&amp;"'!"&amp;"$E$13:$E$60")),"ARK MANGLER!")</f>
        <v>0</v>
      </c>
      <c r="L65" s="24">
        <f ca="1">IFERROR(SUMIF($A$8:$A$65,$A65,INDIRECT("'"&amp;L$7&amp;"'!"&amp;"$E$13:$E$60")),"ARK MANGLER!")</f>
        <v>0</v>
      </c>
      <c r="M65" s="24">
        <f ca="1">IFERROR(SUMIF($A$8:$A$65,$A65,INDIRECT("'"&amp;M$7&amp;"'!"&amp;"$E$13:$E$60")),"ARK MANGLER!")</f>
        <v>0</v>
      </c>
      <c r="N65" s="26">
        <f ca="1">IFERROR(SUMIF($A$8:$A$65,$A65,INDIRECT("'"&amp;N$7&amp;"'!"&amp;"$E$13:$E$60")),"ARK MANGLER!")</f>
        <v>0</v>
      </c>
      <c r="O65" s="25">
        <f ca="1">IFERROR(SUMIF($A$8:$A$65,$A65,INDIRECT("'"&amp;O$7&amp;"'!"&amp;"$E$13:$E$60")),"ARK MANGLER!")</f>
        <v>0</v>
      </c>
      <c r="P65" s="25">
        <f ca="1">IFERROR(SUMIF($A$8:$A$65,$A65,INDIRECT("'"&amp;P$7&amp;"'!"&amp;"$E$13:$E$60")),"ARK MANGLER!")</f>
        <v>0</v>
      </c>
      <c r="Q65" s="24">
        <f ca="1">IFERROR(SUMIF($A$8:$A$65,$A65,INDIRECT("'"&amp;Q$7&amp;"'!"&amp;"$E$13:$E$60")),"ARK MANGLER!")</f>
        <v>0</v>
      </c>
      <c r="R65" s="24">
        <f ca="1">IFERROR(SUMIF($A$8:$A$65,$A65,INDIRECT("'"&amp;R$7&amp;"'!"&amp;"$E$13:$E$60")),"ARK MANGLER!")</f>
        <v>0</v>
      </c>
      <c r="S65" s="24">
        <f ca="1">IFERROR(SUMIF($A$8:$A$65,$A65,INDIRECT("'"&amp;S$7&amp;"'!"&amp;"$E$13:$E$60")),"ARK MANGLER!")</f>
        <v>0</v>
      </c>
      <c r="T65" s="24">
        <f ca="1">IFERROR(SUMIF($A$8:$A$65,$A65,INDIRECT("'"&amp;T$7&amp;"'!"&amp;"$E$13:$E$60")),"ARK MANGLER!")</f>
        <v>0</v>
      </c>
      <c r="U65" s="24">
        <f ca="1">IFERROR(SUMIF($A$8:$A$65,$A65,INDIRECT("'"&amp;U$7&amp;"'!"&amp;"$E$13:$E$60")),"ARK MANGLER!")</f>
        <v>0</v>
      </c>
      <c r="V65" s="24">
        <f ca="1">IFERROR(SUMIF($A$8:$A$65,$A65,INDIRECT("'"&amp;V$7&amp;"'!"&amp;"$E$13:$E$60")),"ARK MANGLER!")</f>
        <v>0</v>
      </c>
      <c r="W65" s="24">
        <f ca="1">IFERROR(SUMIF($A$8:$A$65,$A65,INDIRECT("'"&amp;W$7&amp;"'!"&amp;"$E$13:$E$60")),"ARK MANGLER!")</f>
        <v>0</v>
      </c>
      <c r="X65" s="24">
        <f ca="1">IFERROR(SUMIF($A$8:$A$65,$A65,INDIRECT("'"&amp;X$7&amp;"'!"&amp;"$E$13:$E$60")),"ARK MANGLER!")</f>
        <v>0</v>
      </c>
      <c r="Y65" s="26">
        <f ca="1">IFERROR(SUMIF($A$8:$A$65,$A65,INDIRECT("'"&amp;Y$7&amp;"'!"&amp;"$E$13:$E$60")),"ARK MANGLER!")</f>
        <v>0</v>
      </c>
      <c r="Z65" s="25">
        <f ca="1">IFERROR(SUMIF($A$8:$A$65,$A65,INDIRECT("'"&amp;Z$7&amp;"'!"&amp;"$E$13:$E$60")),"ARK MANGLER!")</f>
        <v>0</v>
      </c>
      <c r="AA65" s="24">
        <f ca="1">IFERROR(SUMIF($A$8:$A$65,$A65,INDIRECT("'"&amp;AA$7&amp;"'!"&amp;"$E$13:$E$60")),"ARK MANGLER!")</f>
        <v>0</v>
      </c>
      <c r="AB65" s="26">
        <f ca="1">IFERROR(SUMIF($A$8:$A$65,$A65,INDIRECT("'"&amp;AB$7&amp;"'!"&amp;"$E$13:$E$60")),"ARK MANGLER!")</f>
        <v>0</v>
      </c>
      <c r="AC65" s="24">
        <f ca="1">IFERROR(SUMIF($A$8:$A$65,$A65,INDIRECT("'"&amp;AC$7&amp;"'!"&amp;"$E$13:$E$60")),"ARK MANGLER!")</f>
        <v>0</v>
      </c>
      <c r="AD65" s="26">
        <f ca="1">IFERROR(SUMIF($A$8:$A$65,$A65,INDIRECT("'"&amp;AD$7&amp;"'!"&amp;"$E$13:$E$60")),"ARK MANGLER!")</f>
        <v>0</v>
      </c>
      <c r="AE65" s="27">
        <f ca="1">IFERROR(SUMIF($A$8:$A$65,$A65,INDIRECT("'"&amp;AE$7&amp;"'!"&amp;"$E$13:$E$60")),"ARK MANGLER!")</f>
        <v>0</v>
      </c>
      <c r="AF65" s="25">
        <f ca="1">IFERROR(SUMIF($A$8:$A$65,$A65,INDIRECT("'"&amp;AF$7&amp;"'!"&amp;"$E$13:$E$60")),"ARK MANGLER!")</f>
        <v>0</v>
      </c>
      <c r="AG65" s="24">
        <f ca="1">IFERROR(SUMIF($A$8:$A$65,$A65,INDIRECT("'"&amp;AG$7&amp;"'!"&amp;"$E$13:$E$60")),"ARK MANGLER!")</f>
        <v>0</v>
      </c>
      <c r="AH65" s="24">
        <f ca="1">IFERROR(SUMIF($A$8:$A$65,$A65,INDIRECT("'"&amp;AH$7&amp;"'!"&amp;"$E$13:$E$60")),"ARK MANGLER!")</f>
        <v>0</v>
      </c>
    </row>
    <row r="66" spans="1:34" ht="15.75" customHeight="1" x14ac:dyDescent="0.2">
      <c r="A66" s="1"/>
      <c r="B66" s="1"/>
      <c r="C66" s="1"/>
      <c r="D66" s="1"/>
      <c r="E66" s="1"/>
      <c r="F66" s="1"/>
      <c r="G66" s="1"/>
      <c r="H66" s="1"/>
      <c r="I66" s="1"/>
      <c r="J66" s="1"/>
      <c r="K66" s="16"/>
      <c r="L66" s="1"/>
      <c r="M66" s="1"/>
      <c r="N66" s="1"/>
      <c r="O66" s="1"/>
      <c r="P66" s="1"/>
      <c r="Q66" s="1"/>
      <c r="R66" s="1"/>
      <c r="S66" s="1"/>
      <c r="T66" s="1"/>
      <c r="U66" s="1"/>
      <c r="V66" s="1"/>
      <c r="W66" s="1"/>
      <c r="X66" s="1"/>
      <c r="Y66" s="1"/>
      <c r="Z66" s="16"/>
      <c r="AA66" s="1"/>
      <c r="AB66" s="1"/>
      <c r="AC66" s="1"/>
      <c r="AD66" s="1"/>
      <c r="AE66" s="1"/>
      <c r="AF66" s="16"/>
      <c r="AG66" s="1"/>
      <c r="AH66" s="1"/>
    </row>
    <row r="67" spans="1:34" ht="15.75" customHeight="1" x14ac:dyDescent="0.2">
      <c r="A67" s="63" t="s">
        <v>172</v>
      </c>
      <c r="B67" s="61"/>
      <c r="C67" s="30">
        <f>SUM(C34:C66)</f>
        <v>0</v>
      </c>
      <c r="D67" s="30">
        <f>SUM(D34:D66)</f>
        <v>0</v>
      </c>
      <c r="E67" s="31">
        <f ca="1">SUM(E34:E66)</f>
        <v>4324171</v>
      </c>
      <c r="F67" s="30">
        <f ca="1">SUM(F34:F66)</f>
        <v>597401</v>
      </c>
      <c r="G67" s="30">
        <f ca="1">SUM(G34:G66)</f>
        <v>26700</v>
      </c>
      <c r="H67" s="30">
        <f ca="1">SUM(H34:H66)</f>
        <v>185600</v>
      </c>
      <c r="I67" s="30">
        <f ca="1">SUM(I34:I66)</f>
        <v>29150</v>
      </c>
      <c r="J67" s="30">
        <f ca="1">SUM(J34:J66)</f>
        <v>0</v>
      </c>
      <c r="K67" s="32">
        <f ca="1">SUM(K34:K66)</f>
        <v>93170</v>
      </c>
      <c r="L67" s="30">
        <f ca="1">SUM(L34:L66)</f>
        <v>104500</v>
      </c>
      <c r="M67" s="30">
        <f ca="1">SUM(M34:M66)</f>
        <v>322180</v>
      </c>
      <c r="N67" s="33">
        <f ca="1">SUM(N34:N66)</f>
        <v>0</v>
      </c>
      <c r="O67" s="32">
        <f ca="1">SUM(O34:O66)</f>
        <v>0</v>
      </c>
      <c r="P67" s="32">
        <f ca="1">SUM(P34:P66)</f>
        <v>0</v>
      </c>
      <c r="Q67" s="30">
        <f ca="1">SUM(Q34:Q66)</f>
        <v>161950</v>
      </c>
      <c r="R67" s="30">
        <f ca="1">SUM(R34:R66)</f>
        <v>496525</v>
      </c>
      <c r="S67" s="30">
        <f ca="1">SUM(S34:S66)</f>
        <v>175068</v>
      </c>
      <c r="T67" s="30">
        <f ca="1">SUM(T34:T66)</f>
        <v>233400</v>
      </c>
      <c r="U67" s="30">
        <f ca="1">SUM(U34:U66)</f>
        <v>101610</v>
      </c>
      <c r="V67" s="30">
        <f ca="1">SUM(V34:V66)</f>
        <v>59054</v>
      </c>
      <c r="W67" s="30">
        <f ca="1">SUM(W34:W66)</f>
        <v>447050</v>
      </c>
      <c r="X67" s="30">
        <f ca="1">SUM(X34:X66)</f>
        <v>177473</v>
      </c>
      <c r="Y67" s="33">
        <f ca="1">SUM(Y34:Y66)</f>
        <v>0</v>
      </c>
      <c r="Z67" s="32">
        <f ca="1">SUM(Z34:Z66)</f>
        <v>328935</v>
      </c>
      <c r="AA67" s="30">
        <f ca="1">SUM(AA34:AA66)</f>
        <v>80230</v>
      </c>
      <c r="AB67" s="26">
        <f ca="1">SUM(AB34:AB66)</f>
        <v>0</v>
      </c>
      <c r="AC67" s="30">
        <f ca="1">SUM(AC34:AC66)</f>
        <v>177900</v>
      </c>
      <c r="AD67" s="33">
        <f ca="1">SUM(AD34:AD66)</f>
        <v>0</v>
      </c>
      <c r="AE67" s="34">
        <f ca="1">SUM(AE34:AE66)</f>
        <v>0</v>
      </c>
      <c r="AF67" s="32">
        <f ca="1">SUM(AF34:AF66)</f>
        <v>0</v>
      </c>
      <c r="AG67" s="30">
        <f ca="1">SUM(AG34:AG66)</f>
        <v>228200</v>
      </c>
      <c r="AH67" s="30">
        <f ca="1">SUM(AH34:AH66)</f>
        <v>298075</v>
      </c>
    </row>
    <row r="68" spans="1:34" ht="15.75" customHeight="1" x14ac:dyDescent="0.2">
      <c r="A68" s="1"/>
      <c r="B68" s="1"/>
      <c r="C68" s="1"/>
      <c r="D68" s="1"/>
      <c r="E68" s="1"/>
      <c r="F68" s="1"/>
      <c r="G68" s="1"/>
      <c r="H68" s="1"/>
      <c r="I68" s="1"/>
      <c r="J68" s="1"/>
      <c r="K68" s="16"/>
      <c r="L68" s="1"/>
      <c r="M68" s="1"/>
      <c r="N68" s="1"/>
      <c r="O68" s="1"/>
      <c r="P68" s="1"/>
      <c r="Q68" s="1"/>
      <c r="R68" s="1"/>
      <c r="S68" s="1"/>
      <c r="T68" s="1"/>
      <c r="U68" s="1"/>
      <c r="V68" s="1"/>
      <c r="W68" s="1"/>
      <c r="X68" s="1"/>
      <c r="Y68" s="1"/>
      <c r="Z68" s="16"/>
      <c r="AA68" s="1"/>
      <c r="AB68" s="1"/>
      <c r="AC68" s="1"/>
      <c r="AD68" s="1"/>
      <c r="AE68" s="1"/>
      <c r="AF68" s="16"/>
      <c r="AG68" s="1"/>
      <c r="AH68" s="1"/>
    </row>
    <row r="69" spans="1:34" ht="15.75" customHeight="1" x14ac:dyDescent="0.2">
      <c r="A69" s="63" t="s">
        <v>173</v>
      </c>
      <c r="B69" s="61"/>
      <c r="C69" s="30">
        <f>C27+C67</f>
        <v>0</v>
      </c>
      <c r="D69" s="30">
        <f>D27+D67</f>
        <v>0</v>
      </c>
      <c r="E69" s="31">
        <f ca="1">E27+E67</f>
        <v>-703214</v>
      </c>
      <c r="F69" s="30">
        <f ca="1">F27+F67</f>
        <v>-866599</v>
      </c>
      <c r="G69" s="30">
        <f ca="1">G27+G67</f>
        <v>26700</v>
      </c>
      <c r="H69" s="30">
        <f ca="1">H27+H67</f>
        <v>185600</v>
      </c>
      <c r="I69" s="30">
        <f ca="1">I27+I67</f>
        <v>-5900</v>
      </c>
      <c r="J69" s="30">
        <f ca="1">J27+J67</f>
        <v>0</v>
      </c>
      <c r="K69" s="32">
        <f ca="1">K27+K67</f>
        <v>36620</v>
      </c>
      <c r="L69" s="30">
        <f ca="1">L27+L67</f>
        <v>0</v>
      </c>
      <c r="M69" s="30">
        <f ca="1">M27+M67</f>
        <v>-31245</v>
      </c>
      <c r="N69" s="30">
        <f ca="1">N27+N67</f>
        <v>0</v>
      </c>
      <c r="O69" s="30">
        <f ca="1">O27+O67</f>
        <v>0</v>
      </c>
      <c r="P69" s="30">
        <f ca="1">P27+P67</f>
        <v>0</v>
      </c>
      <c r="Q69" s="30">
        <f ca="1">Q27+Q67</f>
        <v>-3150</v>
      </c>
      <c r="R69" s="30">
        <f ca="1">R27+R67</f>
        <v>-6600</v>
      </c>
      <c r="S69" s="30">
        <f ca="1">S27+S67</f>
        <v>-8677</v>
      </c>
      <c r="T69" s="30">
        <f ca="1">T27+T67</f>
        <v>0</v>
      </c>
      <c r="U69" s="30">
        <f ca="1">U27+U67</f>
        <v>-21690</v>
      </c>
      <c r="V69" s="30">
        <f ca="1">V27+V67</f>
        <v>-5014</v>
      </c>
      <c r="W69" s="30">
        <f ca="1">W27+W67</f>
        <v>-10750</v>
      </c>
      <c r="X69" s="30">
        <f ca="1">X27+X67</f>
        <v>1783</v>
      </c>
      <c r="Y69" s="33">
        <f ca="1">Y27+Y67</f>
        <v>0</v>
      </c>
      <c r="Z69" s="32">
        <f ca="1">Z27+Z67</f>
        <v>-10712</v>
      </c>
      <c r="AA69" s="30">
        <f ca="1">AA27+AA67</f>
        <v>34330</v>
      </c>
      <c r="AB69" s="26">
        <f ca="1">AB27+AB67</f>
        <v>0</v>
      </c>
      <c r="AC69" s="30">
        <f ca="1">AC27+AC67</f>
        <v>0</v>
      </c>
      <c r="AD69" s="33">
        <f ca="1">AD27+AD67</f>
        <v>0</v>
      </c>
      <c r="AE69" s="34">
        <f ca="1">AE27+AE67</f>
        <v>0</v>
      </c>
      <c r="AF69" s="32">
        <f ca="1">AF27+AF67</f>
        <v>0</v>
      </c>
      <c r="AG69" s="30">
        <f ca="1">AG27+AG67</f>
        <v>-14370</v>
      </c>
      <c r="AH69" s="30">
        <f ca="1">AH27+AH67</f>
        <v>-3540</v>
      </c>
    </row>
    <row r="70" spans="1:34" ht="15.75" customHeight="1" x14ac:dyDescent="0.2">
      <c r="A70" s="1"/>
      <c r="B70" s="1"/>
      <c r="C70" s="1"/>
      <c r="D70" s="1"/>
      <c r="E70" s="1"/>
      <c r="F70" s="1"/>
      <c r="G70" s="1"/>
      <c r="H70" s="1"/>
      <c r="I70" s="1"/>
      <c r="J70" s="1"/>
      <c r="K70" s="16"/>
      <c r="L70" s="1"/>
      <c r="M70" s="1"/>
      <c r="N70" s="1"/>
      <c r="O70" s="1"/>
      <c r="P70" s="1"/>
      <c r="Q70" s="1"/>
      <c r="R70" s="1"/>
      <c r="S70" s="1"/>
      <c r="T70" s="1"/>
      <c r="U70" s="1"/>
      <c r="V70" s="1"/>
      <c r="W70" s="1"/>
      <c r="X70" s="1"/>
      <c r="Y70" s="1"/>
      <c r="Z70" s="1"/>
      <c r="AA70" s="1"/>
      <c r="AB70" s="1"/>
      <c r="AC70" s="1"/>
      <c r="AD70" s="1"/>
      <c r="AE70" s="1"/>
      <c r="AF70" s="1"/>
      <c r="AG70" s="1"/>
      <c r="AH70" s="1"/>
    </row>
    <row r="71" spans="1:34" ht="15.75" customHeight="1" x14ac:dyDescent="0.2">
      <c r="A71" s="36" t="s">
        <v>174</v>
      </c>
      <c r="B71" s="36"/>
      <c r="C71" s="36"/>
      <c r="D71" s="36"/>
      <c r="E71" s="37">
        <f ca="1">E27*0.025</f>
        <v>-125684.625</v>
      </c>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row>
    <row r="72" spans="1:34" ht="15.75" customHeight="1" x14ac:dyDescent="0.2">
      <c r="A72" s="36" t="s">
        <v>175</v>
      </c>
      <c r="B72" s="36"/>
      <c r="C72" s="36"/>
      <c r="D72" s="36"/>
      <c r="E72" s="37">
        <f ca="1">E69-E71</f>
        <v>-577529.375</v>
      </c>
      <c r="F72" s="1"/>
      <c r="G72" s="1"/>
      <c r="H72" s="1"/>
      <c r="I72" s="1"/>
      <c r="J72" s="1"/>
      <c r="K72" s="16"/>
      <c r="L72" s="1"/>
      <c r="M72" s="1"/>
      <c r="N72" s="1"/>
      <c r="O72" s="1"/>
      <c r="P72" s="1"/>
      <c r="Q72" s="1"/>
      <c r="R72" s="1"/>
      <c r="S72" s="1"/>
      <c r="T72" s="1"/>
      <c r="U72" s="1"/>
      <c r="V72" s="1"/>
      <c r="W72" s="1"/>
      <c r="X72" s="1"/>
      <c r="Y72" s="1"/>
      <c r="Z72" s="1"/>
      <c r="AA72" s="1"/>
      <c r="AB72" s="1"/>
      <c r="AC72" s="1"/>
      <c r="AD72" s="1"/>
      <c r="AE72" s="1"/>
      <c r="AF72" s="1"/>
      <c r="AG72" s="1"/>
      <c r="AH72" s="1"/>
    </row>
    <row r="73" spans="1:34"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row>
    <row r="74" spans="1:34"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row>
    <row r="75" spans="1:34"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row>
    <row r="76" spans="1:34"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row>
    <row r="77" spans="1:34"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row>
    <row r="78" spans="1:34"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row>
    <row r="79" spans="1:34"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row>
    <row r="80" spans="1:34"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row>
    <row r="81" spans="1:34"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row>
    <row r="82" spans="1:34"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row>
    <row r="83" spans="1:34"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row>
    <row r="84" spans="1:34"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row>
    <row r="85" spans="1:34"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row>
    <row r="86" spans="1:34"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row>
    <row r="87" spans="1:34"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row>
    <row r="88" spans="1:34"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row>
    <row r="89" spans="1:34"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row>
    <row r="90" spans="1:34"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row>
    <row r="91" spans="1:34"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row>
    <row r="92" spans="1:34"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row>
    <row r="93" spans="1:34"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row>
    <row r="94" spans="1:34"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row>
    <row r="95" spans="1:34"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row>
    <row r="96" spans="1:34"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row>
    <row r="97" spans="1:34"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row>
    <row r="98" spans="1:34"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row>
    <row r="99" spans="1:34"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row>
    <row r="100" spans="1:34"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row>
    <row r="101" spans="1:34"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row>
    <row r="102" spans="1:34"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row>
    <row r="103" spans="1:34"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row>
    <row r="104" spans="1:34"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row>
    <row r="105" spans="1:34"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row>
    <row r="106" spans="1:34"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row>
    <row r="107" spans="1:34"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row>
    <row r="108" spans="1:34"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row>
    <row r="109" spans="1:34"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row>
    <row r="110" spans="1:34"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row>
    <row r="111" spans="1:34"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row>
    <row r="112" spans="1:34"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row>
    <row r="113" spans="1:34"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row>
    <row r="114" spans="1:34"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row>
    <row r="115" spans="1:34"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row>
    <row r="116" spans="1:34"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row>
    <row r="117" spans="1:34"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row>
    <row r="118" spans="1:34"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row>
    <row r="119" spans="1:34"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row>
    <row r="120" spans="1:34"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row>
    <row r="121" spans="1:34"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row>
    <row r="122" spans="1:34"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row>
    <row r="123" spans="1:34"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row>
    <row r="124" spans="1:34"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row>
    <row r="125" spans="1:34"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row>
    <row r="126" spans="1:34"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row>
    <row r="127" spans="1:34"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row>
    <row r="128" spans="1:34"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row>
    <row r="129" spans="1:34"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row>
    <row r="130" spans="1:34"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row>
    <row r="131" spans="1:34"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row>
    <row r="132" spans="1:34"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row>
    <row r="133" spans="1:34"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row>
    <row r="134" spans="1:34"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row>
    <row r="135" spans="1:34"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row>
    <row r="136" spans="1:34"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row>
    <row r="137" spans="1:34"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row>
    <row r="138" spans="1:34"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row>
    <row r="139" spans="1:34"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row>
    <row r="140" spans="1:34"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row>
    <row r="141" spans="1:34"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row>
    <row r="142" spans="1:34"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row>
    <row r="143" spans="1:34"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row>
    <row r="144" spans="1:34"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row>
    <row r="145" spans="1:34"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row>
    <row r="146" spans="1:34"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row>
    <row r="147" spans="1:34"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row>
    <row r="148" spans="1:34"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row>
    <row r="149" spans="1:34"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row>
    <row r="150" spans="1:34"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row>
    <row r="151" spans="1:34"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row>
    <row r="152" spans="1:34"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row>
    <row r="153" spans="1:34"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row>
    <row r="154" spans="1:34"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row>
    <row r="155" spans="1:34"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row>
    <row r="156" spans="1:34"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row>
    <row r="157" spans="1:34"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row>
    <row r="158" spans="1:34"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row>
    <row r="159" spans="1:34"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row>
    <row r="160" spans="1:34"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row>
    <row r="161" spans="1:34"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row>
    <row r="162" spans="1:34"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row>
    <row r="163" spans="1:34"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row>
    <row r="164" spans="1:34"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row>
    <row r="165" spans="1:34"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row>
    <row r="166" spans="1:34"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row>
    <row r="167" spans="1:34"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row>
    <row r="168" spans="1:34"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row>
    <row r="169" spans="1:34"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row>
    <row r="170" spans="1:34"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row>
    <row r="171" spans="1:34"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row>
    <row r="172" spans="1:34"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row>
    <row r="173" spans="1:34"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row>
    <row r="174" spans="1:34"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row>
    <row r="175" spans="1:34"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row>
    <row r="176" spans="1:34"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row>
    <row r="177" spans="1:34"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row>
    <row r="178" spans="1:34"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row>
    <row r="179" spans="1:34"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row>
    <row r="180" spans="1:34"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row>
    <row r="181" spans="1:34"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row>
    <row r="182" spans="1:34"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row>
    <row r="183" spans="1:34"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row>
    <row r="184" spans="1:34"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row>
    <row r="185" spans="1:34"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row>
    <row r="186" spans="1:34"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row>
    <row r="187" spans="1:34"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row>
    <row r="188" spans="1:34"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row>
    <row r="189" spans="1:34"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row>
    <row r="190" spans="1:34"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row>
    <row r="191" spans="1:34"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row>
    <row r="192" spans="1:34"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row>
    <row r="193" spans="1:34"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row>
    <row r="194" spans="1:34"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row>
    <row r="195" spans="1:34"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row>
    <row r="196" spans="1:34"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row>
    <row r="197" spans="1:34"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row>
    <row r="198" spans="1:34"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row>
    <row r="199" spans="1:34"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row>
    <row r="200" spans="1:34"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row>
    <row r="201" spans="1:34"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row>
    <row r="202" spans="1:34"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row>
    <row r="203" spans="1:34"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row>
    <row r="204" spans="1:34"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row>
    <row r="205" spans="1:34"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row>
    <row r="206" spans="1:34"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row>
    <row r="207" spans="1:34"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row>
    <row r="208" spans="1:34"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row>
    <row r="209" spans="1:34"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row>
    <row r="210" spans="1:34"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row>
    <row r="211" spans="1:34"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row>
    <row r="212" spans="1:34"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row>
    <row r="213" spans="1:34"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row>
    <row r="214" spans="1:34"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row>
    <row r="215" spans="1:34"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row>
    <row r="216" spans="1:34"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row>
    <row r="217" spans="1:34"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row>
    <row r="218" spans="1:34"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row>
    <row r="219" spans="1:34"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row>
    <row r="220" spans="1:34"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row>
    <row r="221" spans="1:34"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row>
    <row r="222" spans="1:34"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row>
    <row r="223" spans="1:34"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row>
    <row r="224" spans="1:34"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row>
    <row r="225" spans="1:34"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row>
    <row r="226" spans="1:34"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row>
    <row r="227" spans="1:34"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row>
    <row r="228" spans="1:34"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row>
    <row r="229" spans="1:34"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row>
    <row r="230" spans="1:34"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row>
    <row r="231" spans="1:34"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row>
    <row r="232" spans="1:34"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row>
    <row r="233" spans="1:34"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row>
    <row r="234" spans="1:34"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row>
    <row r="235" spans="1:34"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row>
    <row r="236" spans="1:34"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row>
    <row r="237" spans="1:34"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row>
    <row r="238" spans="1:34"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row>
    <row r="239" spans="1:34"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row>
    <row r="240" spans="1:34"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row>
    <row r="241" spans="1:34"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row>
    <row r="242" spans="1:34"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row>
    <row r="243" spans="1:34"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row>
    <row r="244" spans="1:34"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row>
    <row r="245" spans="1:34"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row>
    <row r="246" spans="1:34"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row>
    <row r="247" spans="1:34"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row>
    <row r="248" spans="1:34"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row>
    <row r="249" spans="1:34"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row>
    <row r="250" spans="1:34"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row>
    <row r="251" spans="1:34"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row>
    <row r="252" spans="1:34"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row>
    <row r="253" spans="1:34"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row>
    <row r="254" spans="1:34"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row>
    <row r="255" spans="1:34"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row>
    <row r="256" spans="1:34"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row>
    <row r="257" spans="1:34"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row>
    <row r="258" spans="1:34"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row>
    <row r="259" spans="1:34"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row>
    <row r="260" spans="1:34"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row>
    <row r="261" spans="1:34"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row>
    <row r="262" spans="1:34"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row>
    <row r="263" spans="1:34"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row>
    <row r="264" spans="1:34"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row>
    <row r="265" spans="1:34"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row>
    <row r="266" spans="1:34"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row>
    <row r="267" spans="1:34"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row>
    <row r="268" spans="1:34"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row>
    <row r="269" spans="1:34"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row>
    <row r="270" spans="1:34"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row>
    <row r="271" spans="1:34"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row>
    <row r="272" spans="1:34"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row>
    <row r="273" spans="1:34"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row>
    <row r="274" spans="1:34"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row>
    <row r="275" spans="1:34"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row>
    <row r="276" spans="1:34"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row>
    <row r="277" spans="1:34"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row>
    <row r="278" spans="1:34"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row>
    <row r="279" spans="1:34"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row>
    <row r="280" spans="1:34"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row>
    <row r="281" spans="1:34"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row>
    <row r="282" spans="1:34"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row>
    <row r="283" spans="1:34"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row>
    <row r="284" spans="1:34"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row>
    <row r="285" spans="1:34"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row>
    <row r="286" spans="1:34"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row>
    <row r="287" spans="1:34"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row>
    <row r="288" spans="1:34"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row>
    <row r="289" spans="1:34"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row>
    <row r="290" spans="1:34"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row>
    <row r="291" spans="1:34"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row>
    <row r="292" spans="1:34"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row>
    <row r="293" spans="1:34"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row>
    <row r="294" spans="1:34"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row>
    <row r="295" spans="1:34"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row>
    <row r="296" spans="1:34"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row>
    <row r="297" spans="1:34"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row>
    <row r="298" spans="1:34"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row>
    <row r="299" spans="1:34"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row>
    <row r="300" spans="1:34"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row>
    <row r="301" spans="1:34"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row>
    <row r="302" spans="1:34"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row>
    <row r="303" spans="1:34"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row>
    <row r="304" spans="1:34"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row>
    <row r="305" spans="1:34"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row>
    <row r="306" spans="1:34"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row>
    <row r="307" spans="1:34"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row>
    <row r="308" spans="1:34"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row>
    <row r="309" spans="1:34"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row>
    <row r="310" spans="1:34"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row>
    <row r="311" spans="1:34"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row>
    <row r="312" spans="1:34"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row>
    <row r="313" spans="1:34"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row>
    <row r="314" spans="1:34"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row>
    <row r="315" spans="1:34"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row>
    <row r="316" spans="1:34"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row>
    <row r="317" spans="1:34"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row>
    <row r="318" spans="1:34"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row>
    <row r="319" spans="1:34"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row>
    <row r="320" spans="1:34"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row>
    <row r="321" spans="1:34"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row>
    <row r="322" spans="1:34"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row>
    <row r="323" spans="1:34"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row>
    <row r="324" spans="1:34"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row>
    <row r="325" spans="1:34"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row>
    <row r="326" spans="1:34"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row>
    <row r="327" spans="1:34"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row>
    <row r="328" spans="1:34"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row>
    <row r="329" spans="1:34"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row>
    <row r="330" spans="1:34"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row>
    <row r="331" spans="1:34"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row>
    <row r="332" spans="1:34"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row>
    <row r="333" spans="1:34"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row>
    <row r="334" spans="1:34"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row>
    <row r="335" spans="1:34"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row>
    <row r="336" spans="1:34"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row>
    <row r="337" spans="1:34"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row>
    <row r="338" spans="1:34"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row>
    <row r="339" spans="1:34"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row>
    <row r="340" spans="1:34"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row>
    <row r="341" spans="1:34"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row>
    <row r="342" spans="1:34"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row>
    <row r="343" spans="1:34"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row>
    <row r="344" spans="1:34"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row>
    <row r="345" spans="1:34"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row>
    <row r="346" spans="1:34"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row>
    <row r="347" spans="1:34"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row>
    <row r="348" spans="1:34"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row>
    <row r="349" spans="1:34"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row>
    <row r="350" spans="1:34"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row>
    <row r="351" spans="1:34"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row>
    <row r="352" spans="1:34"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row>
    <row r="353" spans="1:34"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row>
    <row r="354" spans="1:34"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row>
    <row r="355" spans="1:34"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row>
    <row r="356" spans="1:34"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row>
    <row r="357" spans="1:34"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row>
    <row r="358" spans="1:34"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row>
    <row r="359" spans="1:34"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row>
    <row r="360" spans="1:34"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row>
    <row r="361" spans="1:34"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row>
    <row r="362" spans="1:34"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row>
    <row r="363" spans="1:34"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row>
    <row r="364" spans="1:34"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row>
    <row r="365" spans="1:34"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row>
    <row r="366" spans="1:34"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row>
    <row r="367" spans="1:34"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row>
    <row r="368" spans="1:34"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row>
    <row r="369" spans="1:34"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row>
    <row r="370" spans="1:34"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row>
    <row r="371" spans="1:34"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row>
    <row r="372" spans="1:34"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row>
    <row r="373" spans="1:34"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row>
    <row r="374" spans="1:34"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row>
    <row r="375" spans="1:34"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row>
    <row r="376" spans="1:34"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row>
    <row r="377" spans="1:34"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row>
    <row r="378" spans="1:34"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row>
    <row r="379" spans="1:34"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row>
    <row r="380" spans="1:34"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row>
    <row r="381" spans="1:34"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row>
    <row r="382" spans="1:34"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row>
    <row r="383" spans="1:34"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row>
    <row r="384" spans="1:34"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row>
    <row r="385" spans="1:34"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row>
    <row r="386" spans="1:34"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row>
    <row r="387" spans="1:34"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row>
    <row r="388" spans="1:34"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row>
    <row r="389" spans="1:34"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row>
    <row r="390" spans="1:34"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row>
    <row r="391" spans="1:34"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row>
    <row r="392" spans="1:34"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row>
    <row r="393" spans="1:34"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row>
    <row r="394" spans="1:34"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row>
    <row r="395" spans="1:34"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row>
    <row r="396" spans="1:34"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row>
    <row r="397" spans="1:34"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row>
    <row r="398" spans="1:34"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row>
    <row r="399" spans="1:34"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row>
    <row r="400" spans="1:34"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row>
    <row r="401" spans="1:34"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row>
    <row r="402" spans="1:34"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row>
    <row r="403" spans="1:34"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row>
    <row r="404" spans="1:34"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row>
    <row r="405" spans="1:34"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row>
    <row r="406" spans="1:34"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row>
    <row r="407" spans="1:34"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row>
    <row r="408" spans="1:34"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row>
    <row r="409" spans="1:34"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row>
    <row r="410" spans="1:34"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row>
    <row r="411" spans="1:34"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row>
    <row r="412" spans="1:34"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row>
    <row r="413" spans="1:34"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row>
    <row r="414" spans="1:34"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row>
    <row r="415" spans="1:34"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row>
    <row r="416" spans="1:34"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row>
    <row r="417" spans="1:34"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row>
    <row r="418" spans="1:34"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row>
    <row r="419" spans="1:34"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row>
    <row r="420" spans="1:34"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row>
    <row r="421" spans="1:34"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row>
    <row r="422" spans="1:34"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row>
    <row r="423" spans="1:34"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row>
    <row r="424" spans="1:34"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row>
    <row r="425" spans="1:34"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row>
    <row r="426" spans="1:34"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row>
    <row r="427" spans="1:34"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row>
    <row r="428" spans="1:34"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row>
    <row r="429" spans="1:34"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row>
    <row r="430" spans="1:34"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row>
    <row r="431" spans="1:34"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row>
    <row r="432" spans="1:34"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row>
    <row r="433" spans="1:34"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row>
    <row r="434" spans="1:34"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row>
    <row r="435" spans="1:34"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row>
    <row r="436" spans="1:34"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row>
    <row r="437" spans="1:34"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row>
    <row r="438" spans="1:34"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row>
    <row r="439" spans="1:34"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row>
    <row r="440" spans="1:34"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row>
    <row r="441" spans="1:34"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row>
    <row r="442" spans="1:34"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row>
    <row r="443" spans="1:34"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row>
    <row r="444" spans="1:34"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row>
    <row r="445" spans="1:34"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row>
    <row r="446" spans="1:34"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row>
    <row r="447" spans="1:34"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row>
    <row r="448" spans="1:34"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row>
    <row r="449" spans="1:34"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row>
    <row r="450" spans="1:34"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row>
    <row r="451" spans="1:34"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row>
    <row r="452" spans="1:34"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row>
    <row r="453" spans="1:34"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row>
    <row r="454" spans="1:34"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row>
    <row r="455" spans="1:34"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row>
    <row r="456" spans="1:34"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row>
    <row r="457" spans="1:34"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row>
    <row r="458" spans="1:34"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row>
    <row r="459" spans="1:34"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row>
    <row r="460" spans="1:34"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row>
    <row r="461" spans="1:34"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row>
    <row r="462" spans="1:34"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row>
    <row r="463" spans="1:34"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row>
    <row r="464" spans="1:34"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row>
    <row r="465" spans="1:34"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row>
    <row r="466" spans="1:34"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row>
    <row r="467" spans="1:34"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row>
    <row r="468" spans="1:34"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row>
    <row r="469" spans="1:34"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row>
    <row r="470" spans="1:34"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row>
    <row r="471" spans="1:34"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row>
    <row r="472" spans="1:34"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row>
    <row r="473" spans="1:34"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row>
    <row r="474" spans="1:34"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row>
    <row r="475" spans="1:34"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row>
    <row r="476" spans="1:34"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row>
    <row r="477" spans="1:34"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row>
    <row r="478" spans="1:34"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row>
    <row r="479" spans="1:34"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row>
    <row r="480" spans="1:34"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row>
    <row r="481" spans="1:34"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row>
    <row r="482" spans="1:34"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row>
    <row r="483" spans="1:34"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row>
    <row r="484" spans="1:34"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row>
    <row r="485" spans="1:34"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row>
    <row r="486" spans="1:34"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row>
    <row r="487" spans="1:34"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row>
    <row r="488" spans="1:34"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row>
    <row r="489" spans="1:34"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row>
    <row r="490" spans="1:34"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row>
    <row r="491" spans="1:34"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row>
    <row r="492" spans="1:34"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row>
    <row r="493" spans="1:34"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row>
    <row r="494" spans="1:34"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row>
    <row r="495" spans="1:34"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row>
    <row r="496" spans="1:34"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row>
    <row r="497" spans="1:34"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row>
    <row r="498" spans="1:34"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row>
    <row r="499" spans="1:34"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row>
    <row r="500" spans="1:34"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row>
    <row r="501" spans="1:34"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row>
    <row r="502" spans="1:34"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row>
    <row r="503" spans="1:34"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row>
    <row r="504" spans="1:34"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row>
    <row r="505" spans="1:34"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row>
    <row r="506" spans="1:34"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row>
    <row r="507" spans="1:34"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row>
    <row r="508" spans="1:34"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row>
    <row r="509" spans="1:34"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row>
    <row r="510" spans="1:34"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row>
    <row r="511" spans="1:34"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row>
    <row r="512" spans="1:34"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row>
    <row r="513" spans="1:34"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row>
    <row r="514" spans="1:34"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row>
    <row r="515" spans="1:34"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row>
    <row r="516" spans="1:34"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row>
    <row r="517" spans="1:34"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row>
    <row r="518" spans="1:34"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row>
    <row r="519" spans="1:34"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row>
    <row r="520" spans="1:34"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row>
    <row r="521" spans="1:34"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row>
    <row r="522" spans="1:34"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row>
    <row r="523" spans="1:34"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row>
    <row r="524" spans="1:34"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row>
    <row r="525" spans="1:34"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row>
    <row r="526" spans="1:34"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row>
    <row r="527" spans="1:34"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row>
    <row r="528" spans="1:34"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row>
    <row r="529" spans="1:34"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row>
    <row r="530" spans="1:34"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row>
    <row r="531" spans="1:34"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row>
    <row r="532" spans="1:34"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row>
    <row r="533" spans="1:34"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row>
    <row r="534" spans="1:34"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row>
    <row r="535" spans="1:34"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row>
    <row r="536" spans="1:34"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row>
    <row r="537" spans="1:34"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row>
    <row r="538" spans="1:34"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row>
    <row r="539" spans="1:34"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row>
    <row r="540" spans="1:34"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row>
    <row r="541" spans="1:34"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row>
    <row r="542" spans="1:34"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row>
    <row r="543" spans="1:34"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row>
    <row r="544" spans="1:34"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row>
    <row r="545" spans="1:34"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row>
    <row r="546" spans="1:34"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row>
    <row r="547" spans="1:34"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row>
    <row r="548" spans="1:34"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row>
    <row r="549" spans="1:34"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row>
    <row r="550" spans="1:34"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row>
    <row r="551" spans="1:34"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row>
    <row r="552" spans="1:34"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row>
    <row r="553" spans="1:34"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row>
    <row r="554" spans="1:34"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row>
    <row r="555" spans="1:34"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row>
    <row r="556" spans="1:34"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row>
    <row r="557" spans="1:34"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row>
    <row r="558" spans="1:34"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row>
    <row r="559" spans="1:34"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row>
    <row r="560" spans="1:34"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row>
    <row r="561" spans="1:34"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row>
    <row r="562" spans="1:34"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row>
    <row r="563" spans="1:34"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row>
    <row r="564" spans="1:34"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row>
    <row r="565" spans="1:34"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row>
    <row r="566" spans="1:34"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row>
    <row r="567" spans="1:34"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row>
    <row r="568" spans="1:34"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row>
    <row r="569" spans="1:34"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row>
    <row r="570" spans="1:34"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row>
    <row r="571" spans="1:34"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row>
    <row r="572" spans="1:34"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row>
    <row r="573" spans="1:34"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row>
    <row r="574" spans="1:34"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row>
    <row r="575" spans="1:34"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row>
    <row r="576" spans="1:34"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row>
    <row r="577" spans="1:34"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row>
    <row r="578" spans="1:34"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row>
    <row r="579" spans="1:34"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row>
    <row r="580" spans="1:34"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row>
    <row r="581" spans="1:34"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row>
    <row r="582" spans="1:34"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row>
    <row r="583" spans="1:34"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row>
    <row r="584" spans="1:34"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row>
    <row r="585" spans="1:34"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row>
    <row r="586" spans="1:34"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row>
    <row r="587" spans="1:34"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row>
    <row r="588" spans="1:34"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row>
    <row r="589" spans="1:34"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row>
    <row r="590" spans="1:34"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row>
    <row r="591" spans="1:34"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row>
    <row r="592" spans="1:34"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row>
    <row r="593" spans="1:34"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row>
    <row r="594" spans="1:34"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row>
    <row r="595" spans="1:34"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row>
    <row r="596" spans="1:34"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row>
    <row r="597" spans="1:34"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row>
    <row r="598" spans="1:34"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row>
    <row r="599" spans="1:34"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row>
    <row r="600" spans="1:34"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row>
    <row r="601" spans="1:34"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row>
    <row r="602" spans="1:34"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row>
    <row r="603" spans="1:34"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row>
    <row r="604" spans="1:34"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row>
    <row r="605" spans="1:34"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row>
    <row r="606" spans="1:34"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row>
    <row r="607" spans="1:34"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row>
    <row r="608" spans="1:34"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row>
    <row r="609" spans="1:34"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row>
    <row r="610" spans="1:34"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row>
    <row r="611" spans="1:34"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row>
    <row r="612" spans="1:34"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row>
    <row r="613" spans="1:34"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row>
    <row r="614" spans="1:34"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row>
    <row r="615" spans="1:34"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row>
    <row r="616" spans="1:34"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row>
    <row r="617" spans="1:34"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row>
    <row r="618" spans="1:34"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row>
    <row r="619" spans="1:34"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row>
    <row r="620" spans="1:34"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row>
    <row r="621" spans="1:34"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row>
    <row r="622" spans="1:34"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row>
    <row r="623" spans="1:34"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row>
    <row r="624" spans="1:34"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row>
    <row r="625" spans="1:34"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row>
    <row r="626" spans="1:34"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row>
    <row r="627" spans="1:34"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row>
    <row r="628" spans="1:34"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row>
    <row r="629" spans="1:34"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row>
    <row r="630" spans="1:34"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row>
    <row r="631" spans="1:34"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row>
    <row r="632" spans="1:34"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row>
    <row r="633" spans="1:34"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row>
    <row r="634" spans="1:34"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row>
    <row r="635" spans="1:34"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row>
    <row r="636" spans="1:34"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row>
    <row r="637" spans="1:34"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row>
    <row r="638" spans="1:34"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row>
    <row r="639" spans="1:34"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row>
    <row r="640" spans="1:34"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row>
    <row r="641" spans="1:34"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row>
    <row r="642" spans="1:34"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row>
    <row r="643" spans="1:34"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row>
    <row r="644" spans="1:34"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row>
    <row r="645" spans="1:34"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row>
    <row r="646" spans="1:34"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row>
    <row r="647" spans="1:34"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row>
    <row r="648" spans="1:34"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row>
    <row r="649" spans="1:34"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row>
    <row r="650" spans="1:34"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row>
    <row r="651" spans="1:34"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row>
    <row r="652" spans="1:34"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row>
    <row r="653" spans="1:34"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row>
    <row r="654" spans="1:34"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row>
    <row r="655" spans="1:34"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row>
    <row r="656" spans="1:34"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row>
    <row r="657" spans="1:34"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row>
    <row r="658" spans="1:34"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row>
    <row r="659" spans="1:34"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row>
    <row r="660" spans="1:34"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row>
    <row r="661" spans="1:34"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row>
    <row r="662" spans="1:34"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row>
    <row r="663" spans="1:34"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row>
    <row r="664" spans="1:34"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row>
    <row r="665" spans="1:34"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row>
    <row r="666" spans="1:34"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row>
    <row r="667" spans="1:34"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row>
    <row r="668" spans="1:34"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row>
    <row r="669" spans="1:34"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row>
    <row r="670" spans="1:34"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row>
    <row r="671" spans="1:34"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row>
    <row r="672" spans="1:34"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row>
    <row r="673" spans="1:34"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row>
    <row r="674" spans="1:34"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row>
    <row r="675" spans="1:34"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row>
    <row r="676" spans="1:34"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row>
    <row r="677" spans="1:34"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row>
    <row r="678" spans="1:34"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row>
    <row r="679" spans="1:34"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row>
    <row r="680" spans="1:34"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row>
    <row r="681" spans="1:34"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row>
    <row r="682" spans="1:34"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row>
    <row r="683" spans="1:34"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row>
    <row r="684" spans="1:34"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row>
    <row r="685" spans="1:34"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row>
    <row r="686" spans="1:34"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row>
    <row r="687" spans="1:34"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row>
    <row r="688" spans="1:34"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row>
    <row r="689" spans="1:34"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row>
    <row r="690" spans="1:34"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row>
    <row r="691" spans="1:34"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row>
    <row r="692" spans="1:34"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row>
    <row r="693" spans="1:34"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row>
    <row r="694" spans="1:34"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row>
    <row r="695" spans="1:34"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row>
    <row r="696" spans="1:34"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row>
    <row r="697" spans="1:34"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row>
    <row r="698" spans="1:34"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row>
    <row r="699" spans="1:34"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row>
    <row r="700" spans="1:34"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row>
    <row r="701" spans="1:34"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row>
    <row r="702" spans="1:34"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row>
    <row r="703" spans="1:34"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row>
    <row r="704" spans="1:34"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row>
    <row r="705" spans="1:34"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row>
    <row r="706" spans="1:34"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row>
    <row r="707" spans="1:34"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row>
    <row r="708" spans="1:34"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row>
    <row r="709" spans="1:34"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row>
    <row r="710" spans="1:34"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row>
    <row r="711" spans="1:34"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row>
    <row r="712" spans="1:34"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row>
    <row r="713" spans="1:34"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row>
    <row r="714" spans="1:34"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row>
    <row r="715" spans="1:34"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row>
    <row r="716" spans="1:34"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row>
    <row r="717" spans="1:34"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row>
    <row r="718" spans="1:34"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row>
    <row r="719" spans="1:34"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row>
    <row r="720" spans="1:34"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row>
    <row r="721" spans="1:34"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row>
    <row r="722" spans="1:34"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row>
    <row r="723" spans="1:34"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row>
    <row r="724" spans="1:34"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row>
    <row r="725" spans="1:34"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row>
    <row r="726" spans="1:34"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row>
    <row r="727" spans="1:34"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row>
    <row r="728" spans="1:34"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row>
    <row r="729" spans="1:34"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row>
    <row r="730" spans="1:34"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row>
    <row r="731" spans="1:34"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row>
    <row r="732" spans="1:34"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row>
    <row r="733" spans="1:34"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row>
    <row r="734" spans="1:34"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row>
    <row r="735" spans="1:34"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row>
    <row r="736" spans="1:34"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row>
    <row r="737" spans="1:34"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row>
    <row r="738" spans="1:34"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row>
    <row r="739" spans="1:34"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row>
    <row r="740" spans="1:34"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row>
    <row r="741" spans="1:34"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row>
    <row r="742" spans="1:34"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row>
    <row r="743" spans="1:34"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row>
    <row r="744" spans="1:34"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row>
    <row r="745" spans="1:34"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row>
    <row r="746" spans="1:34"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row>
    <row r="747" spans="1:34"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row>
    <row r="748" spans="1:34"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row>
    <row r="749" spans="1:34"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row>
    <row r="750" spans="1:34"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row>
    <row r="751" spans="1:34"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row>
    <row r="752" spans="1:34"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row>
    <row r="753" spans="1:34"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row>
    <row r="754" spans="1:34"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row>
    <row r="755" spans="1:34"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row>
    <row r="756" spans="1:34"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row>
    <row r="757" spans="1:34"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row>
    <row r="758" spans="1:34"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row>
    <row r="759" spans="1:34"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row>
    <row r="760" spans="1:34"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row>
    <row r="761" spans="1:34"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row>
    <row r="762" spans="1:34"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row>
    <row r="763" spans="1:34"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row>
    <row r="764" spans="1:34"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row>
    <row r="765" spans="1:34"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row>
    <row r="766" spans="1:34"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row>
    <row r="767" spans="1:34"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row>
    <row r="768" spans="1:34"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row>
    <row r="769" spans="1:34"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row>
    <row r="770" spans="1:34"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row>
    <row r="771" spans="1:34"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row>
    <row r="772" spans="1:34"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row>
    <row r="773" spans="1:34"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row>
    <row r="774" spans="1:34"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row>
    <row r="775" spans="1:34"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row>
    <row r="776" spans="1:34"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row>
    <row r="777" spans="1:34"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row>
    <row r="778" spans="1:34"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row>
    <row r="779" spans="1:34"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row>
    <row r="780" spans="1:34"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row>
    <row r="781" spans="1:34"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row>
    <row r="782" spans="1:34"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row>
    <row r="783" spans="1:34"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row>
    <row r="784" spans="1:34"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row>
    <row r="785" spans="1:34"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row>
    <row r="786" spans="1:34"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row>
    <row r="787" spans="1:34"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row>
    <row r="788" spans="1:34"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row>
    <row r="789" spans="1:34"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row>
    <row r="790" spans="1:34"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row>
    <row r="791" spans="1:34"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row>
    <row r="792" spans="1:34"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row>
    <row r="793" spans="1:34"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row>
    <row r="794" spans="1:34"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row>
    <row r="795" spans="1:34"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row>
    <row r="796" spans="1:34"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row>
    <row r="797" spans="1:34"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row>
    <row r="798" spans="1:34"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row>
    <row r="799" spans="1:34"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row>
    <row r="800" spans="1:34"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row>
    <row r="801" spans="1:34"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row>
    <row r="802" spans="1:34"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row>
    <row r="803" spans="1:34"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row>
    <row r="804" spans="1:34"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row>
    <row r="805" spans="1:34"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row>
    <row r="806" spans="1:34"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row>
    <row r="807" spans="1:34"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row>
    <row r="808" spans="1:34"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row>
    <row r="809" spans="1:34"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row>
    <row r="810" spans="1:34"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row>
    <row r="811" spans="1:34"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row>
    <row r="812" spans="1:34"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row>
    <row r="813" spans="1:34"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row>
    <row r="814" spans="1:34"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row>
    <row r="815" spans="1:34"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row>
    <row r="816" spans="1:34"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row>
    <row r="817" spans="1:34"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row>
    <row r="818" spans="1:34"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row>
    <row r="819" spans="1:34"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row>
    <row r="820" spans="1:34"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row>
    <row r="821" spans="1:34"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row>
    <row r="822" spans="1:34"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row>
    <row r="823" spans="1:34"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row>
    <row r="824" spans="1:34"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row>
    <row r="825" spans="1:34"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row>
    <row r="826" spans="1:34"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row>
    <row r="827" spans="1:34"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row>
    <row r="828" spans="1:34"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row>
    <row r="829" spans="1:34"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row>
    <row r="830" spans="1:34"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row>
    <row r="831" spans="1:34"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row>
    <row r="832" spans="1:34"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row>
    <row r="833" spans="1:34"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row>
    <row r="834" spans="1:34"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row>
    <row r="835" spans="1:34"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row>
    <row r="836" spans="1:34"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row>
    <row r="837" spans="1:34"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row>
    <row r="838" spans="1:34"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row>
    <row r="839" spans="1:34"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row>
    <row r="840" spans="1:34"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row>
    <row r="841" spans="1:34"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row>
    <row r="842" spans="1:34"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row>
    <row r="843" spans="1:34"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row>
    <row r="844" spans="1:34"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row>
    <row r="845" spans="1:34"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row>
    <row r="846" spans="1:34"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row>
    <row r="847" spans="1:34"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row>
    <row r="848" spans="1:34"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row>
    <row r="849" spans="1:34"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row>
    <row r="850" spans="1:34"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row>
    <row r="851" spans="1:34"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row>
    <row r="852" spans="1:34"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row>
    <row r="853" spans="1:34"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row>
    <row r="854" spans="1:34"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row>
    <row r="855" spans="1:34"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row>
    <row r="856" spans="1:34"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row>
    <row r="857" spans="1:34"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row>
    <row r="858" spans="1:34"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row>
    <row r="859" spans="1:34"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row>
    <row r="860" spans="1:34"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row>
    <row r="861" spans="1:34"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row>
    <row r="862" spans="1:34"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row>
    <row r="863" spans="1:34"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row>
    <row r="864" spans="1:34"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row>
    <row r="865" spans="1:34"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row>
    <row r="866" spans="1:34"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row>
    <row r="867" spans="1:34"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row>
    <row r="868" spans="1:34"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row>
    <row r="869" spans="1:34"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row>
    <row r="870" spans="1:34"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row>
    <row r="871" spans="1:34"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row>
    <row r="872" spans="1:34"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row>
    <row r="873" spans="1:34"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row>
    <row r="874" spans="1:34"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row>
    <row r="875" spans="1:34"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row>
    <row r="876" spans="1:34"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row>
    <row r="877" spans="1:34"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row>
    <row r="878" spans="1:34"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row>
    <row r="879" spans="1:34"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row>
    <row r="880" spans="1:34"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row>
    <row r="881" spans="1:34"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row>
    <row r="882" spans="1:34"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row>
    <row r="883" spans="1:34"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row>
    <row r="884" spans="1:34"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row>
    <row r="885" spans="1:34"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row>
    <row r="886" spans="1:34"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row>
    <row r="887" spans="1:34"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row>
    <row r="888" spans="1:34"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row>
    <row r="889" spans="1:34"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row>
    <row r="890" spans="1:34"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row>
    <row r="891" spans="1:34"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row>
    <row r="892" spans="1:34"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row>
    <row r="893" spans="1:34"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row>
    <row r="894" spans="1:34"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row>
    <row r="895" spans="1:34"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row>
    <row r="896" spans="1:34"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row>
    <row r="897" spans="1:34"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row>
    <row r="898" spans="1:34"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row>
    <row r="899" spans="1:34"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row>
    <row r="900" spans="1:34"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row>
    <row r="901" spans="1:34"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row>
    <row r="902" spans="1:34"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row>
    <row r="903" spans="1:34"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row>
    <row r="904" spans="1:34"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row>
    <row r="905" spans="1:34"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row>
    <row r="906" spans="1:34"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row>
    <row r="907" spans="1:34"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row>
    <row r="908" spans="1:34"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row>
    <row r="909" spans="1:34"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row>
    <row r="910" spans="1:34"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row>
    <row r="911" spans="1:34"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row>
    <row r="912" spans="1:34"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row>
    <row r="913" spans="1:34"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row>
    <row r="914" spans="1:34"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row>
    <row r="915" spans="1:34"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row>
    <row r="916" spans="1:34"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row>
    <row r="917" spans="1:34"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row>
    <row r="918" spans="1:34"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row>
    <row r="919" spans="1:34"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row>
    <row r="920" spans="1:34"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row>
    <row r="921" spans="1:34"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row>
    <row r="922" spans="1:34"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row>
    <row r="923" spans="1:34"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row>
    <row r="924" spans="1:34"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row>
    <row r="925" spans="1:34"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row>
    <row r="926" spans="1:34"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row>
    <row r="927" spans="1:34"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row>
    <row r="928" spans="1:34"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row>
    <row r="929" spans="1:34"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row>
    <row r="930" spans="1:34"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row>
    <row r="931" spans="1:34"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row>
    <row r="932" spans="1:34"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row>
    <row r="933" spans="1:34"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row>
    <row r="934" spans="1:34"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row>
    <row r="935" spans="1:34"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row>
    <row r="936" spans="1:34"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row>
    <row r="937" spans="1:34"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row>
    <row r="938" spans="1:34"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row>
    <row r="939" spans="1:34"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row>
    <row r="940" spans="1:34"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row>
    <row r="941" spans="1:34"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row>
    <row r="942" spans="1:34"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row>
    <row r="943" spans="1:34"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row>
    <row r="944" spans="1:34"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row>
    <row r="945" spans="1:34"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row>
    <row r="946" spans="1:34"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row>
    <row r="947" spans="1:34"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row>
    <row r="948" spans="1:34"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row>
    <row r="949" spans="1:34"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row>
    <row r="950" spans="1:34"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row>
    <row r="951" spans="1:34"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row>
    <row r="952" spans="1:34"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row>
    <row r="953" spans="1:34"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row>
    <row r="954" spans="1:34"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row>
    <row r="955" spans="1:34"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row>
    <row r="956" spans="1:34"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row>
    <row r="957" spans="1:34"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row>
    <row r="958" spans="1:34"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row>
    <row r="959" spans="1:34"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row>
    <row r="960" spans="1:34"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row>
    <row r="961" spans="1:34"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row>
    <row r="962" spans="1:34"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row>
    <row r="963" spans="1:34"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row>
    <row r="964" spans="1:34"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row>
    <row r="965" spans="1:34"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row>
    <row r="966" spans="1:34"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row>
    <row r="967" spans="1:34"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row>
    <row r="968" spans="1:34"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row>
    <row r="969" spans="1:34"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row>
    <row r="970" spans="1:34"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row>
    <row r="971" spans="1:34"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row>
    <row r="972" spans="1:34"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row>
    <row r="973" spans="1:34"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row>
    <row r="974" spans="1:34"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row>
    <row r="975" spans="1:34"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row>
    <row r="976" spans="1:34"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row>
    <row r="977" spans="1:34"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row>
    <row r="978" spans="1:34"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row>
    <row r="979" spans="1:34"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row>
    <row r="980" spans="1:34"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row>
    <row r="981" spans="1:34"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row>
    <row r="982" spans="1:34"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row>
    <row r="983" spans="1:34"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row>
    <row r="984" spans="1:34"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row>
    <row r="985" spans="1:34"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row>
    <row r="986" spans="1:34"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row>
    <row r="987" spans="1:34"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row>
    <row r="988" spans="1:34"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row>
    <row r="989" spans="1:34"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row>
    <row r="990" spans="1:34"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row>
    <row r="991" spans="1:34"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row>
    <row r="992" spans="1:34"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row>
    <row r="993" spans="1:34"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row>
    <row r="994" spans="1:34"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row>
    <row r="995" spans="1:34"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row>
    <row r="996" spans="1:34"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row>
    <row r="997" spans="1:34"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row>
    <row r="998" spans="1:34"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row>
    <row r="999" spans="1:34"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row>
    <row r="1000" spans="1:34"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row>
  </sheetData>
  <mergeCells count="9">
    <mergeCell ref="A67:B67"/>
    <mergeCell ref="A69:B69"/>
    <mergeCell ref="A1:AH1"/>
    <mergeCell ref="A2:AH2"/>
    <mergeCell ref="A3:AH3"/>
    <mergeCell ref="A4:W4"/>
    <mergeCell ref="A5:AH5"/>
    <mergeCell ref="A27:B27"/>
    <mergeCell ref="A31:AH31"/>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D0CECE"/>
  </sheetPr>
  <dimension ref="A1:Z1000"/>
  <sheetViews>
    <sheetView workbookViewId="0"/>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176</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6"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7" t="s">
        <v>126</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8" t="str">
        <f ca="1">MID(CELL("filename",A1),FIND("]",CELL("filename",A1))+1,255)</f>
        <v>MAL avdelinger</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5" t="s">
        <v>161</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9" t="s">
        <v>162</v>
      </c>
      <c r="B12" s="19" t="s">
        <v>163</v>
      </c>
      <c r="C12" s="19" t="s">
        <v>164</v>
      </c>
      <c r="D12" s="19" t="s">
        <v>165</v>
      </c>
      <c r="E12" s="20" t="s">
        <v>166</v>
      </c>
      <c r="F12" s="19" t="s">
        <v>177</v>
      </c>
      <c r="G12" s="19" t="s">
        <v>178</v>
      </c>
      <c r="H12" s="19" t="s">
        <v>179</v>
      </c>
      <c r="I12" s="19" t="s">
        <v>180</v>
      </c>
      <c r="J12" s="19" t="s">
        <v>181</v>
      </c>
      <c r="K12" s="19" t="s">
        <v>182</v>
      </c>
      <c r="L12" s="19" t="s">
        <v>183</v>
      </c>
      <c r="M12" s="19" t="s">
        <v>184</v>
      </c>
      <c r="N12" s="19" t="s">
        <v>185</v>
      </c>
      <c r="O12" s="19" t="s">
        <v>186</v>
      </c>
      <c r="P12" s="19" t="s">
        <v>187</v>
      </c>
      <c r="Q12" s="19" t="s">
        <v>188</v>
      </c>
      <c r="R12" s="38"/>
      <c r="S12" s="19" t="s">
        <v>189</v>
      </c>
      <c r="T12" s="1"/>
      <c r="U12" s="1"/>
      <c r="V12" s="1"/>
      <c r="W12" s="1"/>
      <c r="X12" s="1"/>
      <c r="Y12" s="1"/>
      <c r="Z12" s="1"/>
    </row>
    <row r="13" spans="1:26" ht="15.75" customHeight="1" x14ac:dyDescent="0.2">
      <c r="A13" s="21">
        <f>Kontoplan!B11</f>
        <v>3000</v>
      </c>
      <c r="B13" s="21" t="str">
        <f>Kontoplan!C11</f>
        <v>Salgsinntekter, avgiftspliktig</v>
      </c>
      <c r="C13" s="22"/>
      <c r="D13" s="22"/>
      <c r="E13" s="31">
        <f t="shared" ref="E13:E30" si="0">SUM(F13:Q13)</f>
        <v>0</v>
      </c>
      <c r="F13" s="22"/>
      <c r="G13" s="22"/>
      <c r="H13" s="22"/>
      <c r="I13" s="22"/>
      <c r="J13" s="22"/>
      <c r="K13" s="22"/>
      <c r="L13" s="22"/>
      <c r="M13" s="22"/>
      <c r="N13" s="22"/>
      <c r="O13" s="22"/>
      <c r="P13" s="22"/>
      <c r="Q13" s="22"/>
      <c r="R13" s="1"/>
      <c r="S13" s="39"/>
      <c r="T13" s="1"/>
      <c r="U13" s="1"/>
      <c r="V13" s="1"/>
      <c r="W13" s="1"/>
      <c r="X13" s="1"/>
      <c r="Y13" s="1"/>
      <c r="Z13" s="1"/>
    </row>
    <row r="14" spans="1:26" ht="15.75" customHeight="1" x14ac:dyDescent="0.2">
      <c r="A14" s="21">
        <f>Kontoplan!B12</f>
        <v>3009</v>
      </c>
      <c r="B14" s="21" t="str">
        <f>Kontoplan!C12</f>
        <v>Sponsorinntekt</v>
      </c>
      <c r="C14" s="22"/>
      <c r="D14" s="22"/>
      <c r="E14" s="31">
        <f t="shared" si="0"/>
        <v>0</v>
      </c>
      <c r="F14" s="22"/>
      <c r="G14" s="22"/>
      <c r="H14" s="22"/>
      <c r="I14" s="22"/>
      <c r="J14" s="22"/>
      <c r="K14" s="22"/>
      <c r="L14" s="22"/>
      <c r="M14" s="22"/>
      <c r="N14" s="22"/>
      <c r="O14" s="22"/>
      <c r="P14" s="22"/>
      <c r="Q14" s="22"/>
      <c r="R14" s="1"/>
      <c r="S14" s="39"/>
      <c r="T14" s="1"/>
      <c r="U14" s="1"/>
      <c r="V14" s="1"/>
      <c r="W14" s="1"/>
      <c r="X14" s="1"/>
      <c r="Y14" s="1"/>
      <c r="Z14" s="1"/>
    </row>
    <row r="15" spans="1:26" ht="15.75" customHeight="1" x14ac:dyDescent="0.2">
      <c r="A15" s="21">
        <f>Kontoplan!B13</f>
        <v>3100</v>
      </c>
      <c r="B15" s="21" t="str">
        <f>Kontoplan!C13</f>
        <v>Salgsinntekter, avgiftsfri</v>
      </c>
      <c r="C15" s="22"/>
      <c r="D15" s="22"/>
      <c r="E15" s="31">
        <f t="shared" si="0"/>
        <v>0</v>
      </c>
      <c r="F15" s="22"/>
      <c r="G15" s="22"/>
      <c r="H15" s="22"/>
      <c r="I15" s="22"/>
      <c r="J15" s="22"/>
      <c r="K15" s="22"/>
      <c r="L15" s="22"/>
      <c r="M15" s="22"/>
      <c r="N15" s="22"/>
      <c r="O15" s="22"/>
      <c r="P15" s="22"/>
      <c r="Q15" s="22"/>
      <c r="R15" s="1"/>
      <c r="S15" s="39"/>
      <c r="T15" s="1"/>
      <c r="U15" s="1"/>
      <c r="V15" s="1"/>
      <c r="W15" s="1"/>
      <c r="X15" s="1"/>
      <c r="Y15" s="1"/>
      <c r="Z15" s="1"/>
    </row>
    <row r="16" spans="1:26" ht="15.75" customHeight="1" x14ac:dyDescent="0.2">
      <c r="A16" s="21">
        <f>Kontoplan!B14</f>
        <v>3101</v>
      </c>
      <c r="B16" s="21" t="str">
        <f>Kontoplan!C14</f>
        <v>Dugnad</v>
      </c>
      <c r="C16" s="22"/>
      <c r="D16" s="22"/>
      <c r="E16" s="31">
        <f t="shared" si="0"/>
        <v>0</v>
      </c>
      <c r="F16" s="22"/>
      <c r="G16" s="22"/>
      <c r="H16" s="22"/>
      <c r="I16" s="22"/>
      <c r="J16" s="22"/>
      <c r="K16" s="22"/>
      <c r="L16" s="22"/>
      <c r="M16" s="22"/>
      <c r="N16" s="22"/>
      <c r="O16" s="22"/>
      <c r="P16" s="22"/>
      <c r="Q16" s="22"/>
      <c r="R16" s="1"/>
      <c r="S16" s="39"/>
      <c r="T16" s="1"/>
      <c r="U16" s="1"/>
      <c r="V16" s="1"/>
      <c r="W16" s="1"/>
      <c r="X16" s="1"/>
      <c r="Y16" s="1"/>
      <c r="Z16" s="1"/>
    </row>
    <row r="17" spans="1:26" ht="15.75" customHeight="1" x14ac:dyDescent="0.2">
      <c r="A17" s="21">
        <f>Kontoplan!B15</f>
        <v>3410</v>
      </c>
      <c r="B17" s="21" t="str">
        <f>Kontoplan!C15</f>
        <v>Tilskudd fra Oslo Kommune</v>
      </c>
      <c r="C17" s="22"/>
      <c r="D17" s="22"/>
      <c r="E17" s="31">
        <f t="shared" si="0"/>
        <v>0</v>
      </c>
      <c r="F17" s="22"/>
      <c r="G17" s="22"/>
      <c r="H17" s="22"/>
      <c r="I17" s="22"/>
      <c r="J17" s="22"/>
      <c r="K17" s="22"/>
      <c r="L17" s="22"/>
      <c r="M17" s="22"/>
      <c r="N17" s="22"/>
      <c r="O17" s="22"/>
      <c r="P17" s="22"/>
      <c r="Q17" s="22"/>
      <c r="R17" s="1"/>
      <c r="S17" s="39"/>
      <c r="T17" s="1"/>
      <c r="U17" s="1"/>
      <c r="V17" s="1"/>
      <c r="W17" s="1"/>
      <c r="X17" s="1"/>
      <c r="Y17" s="1"/>
      <c r="Z17" s="1"/>
    </row>
    <row r="18" spans="1:26" ht="15.75" customHeight="1" x14ac:dyDescent="0.2">
      <c r="A18" s="21">
        <f>Kontoplan!B16</f>
        <v>3420</v>
      </c>
      <c r="B18" s="21" t="str">
        <f>Kontoplan!C16</f>
        <v>Momskompensasjon</v>
      </c>
      <c r="C18" s="22"/>
      <c r="D18" s="22"/>
      <c r="E18" s="31">
        <f t="shared" si="0"/>
        <v>0</v>
      </c>
      <c r="F18" s="22"/>
      <c r="G18" s="22"/>
      <c r="H18" s="22"/>
      <c r="I18" s="22"/>
      <c r="J18" s="22"/>
      <c r="K18" s="22"/>
      <c r="L18" s="22"/>
      <c r="M18" s="22"/>
      <c r="N18" s="22"/>
      <c r="O18" s="22"/>
      <c r="P18" s="22"/>
      <c r="Q18" s="22"/>
      <c r="R18" s="1"/>
      <c r="S18" s="39"/>
      <c r="T18" s="1"/>
      <c r="U18" s="1"/>
      <c r="V18" s="1"/>
      <c r="W18" s="1"/>
      <c r="X18" s="1"/>
      <c r="Y18" s="1"/>
      <c r="Z18" s="1"/>
    </row>
    <row r="19" spans="1:26" ht="15.75" customHeight="1" x14ac:dyDescent="0.2">
      <c r="A19" s="21">
        <f>Kontoplan!B17</f>
        <v>3430</v>
      </c>
      <c r="B19" s="21" t="str">
        <f>Kontoplan!C17</f>
        <v>Grasrotandelen Norsk Tipping</v>
      </c>
      <c r="C19" s="22"/>
      <c r="D19" s="22"/>
      <c r="E19" s="31">
        <f t="shared" si="0"/>
        <v>0</v>
      </c>
      <c r="F19" s="22"/>
      <c r="G19" s="22"/>
      <c r="H19" s="22"/>
      <c r="I19" s="22"/>
      <c r="J19" s="22"/>
      <c r="K19" s="22"/>
      <c r="L19" s="22"/>
      <c r="M19" s="22"/>
      <c r="N19" s="22"/>
      <c r="O19" s="22"/>
      <c r="P19" s="22"/>
      <c r="Q19" s="22"/>
      <c r="R19" s="1"/>
      <c r="S19" s="39"/>
      <c r="T19" s="1"/>
      <c r="U19" s="1"/>
      <c r="V19" s="1"/>
      <c r="W19" s="1"/>
      <c r="X19" s="1"/>
      <c r="Y19" s="1"/>
      <c r="Z19" s="1"/>
    </row>
    <row r="20" spans="1:26" ht="15.75" customHeight="1" x14ac:dyDescent="0.2">
      <c r="A20" s="21">
        <f>Kontoplan!B18</f>
        <v>3900</v>
      </c>
      <c r="B20" s="21" t="str">
        <f>Kontoplan!C18</f>
        <v>Annen driftsrelatert inntekt</v>
      </c>
      <c r="C20" s="22"/>
      <c r="D20" s="22"/>
      <c r="E20" s="31">
        <f t="shared" si="0"/>
        <v>0</v>
      </c>
      <c r="F20" s="22"/>
      <c r="G20" s="22"/>
      <c r="H20" s="22"/>
      <c r="I20" s="22"/>
      <c r="J20" s="22"/>
      <c r="K20" s="22"/>
      <c r="L20" s="22"/>
      <c r="M20" s="22"/>
      <c r="N20" s="22"/>
      <c r="O20" s="22"/>
      <c r="P20" s="22"/>
      <c r="Q20" s="22"/>
      <c r="R20" s="1"/>
      <c r="S20" s="39"/>
      <c r="T20" s="1"/>
      <c r="U20" s="1"/>
      <c r="V20" s="1"/>
      <c r="W20" s="1"/>
      <c r="X20" s="1"/>
      <c r="Y20" s="1"/>
      <c r="Z20" s="1"/>
    </row>
    <row r="21" spans="1:26" ht="15.75" customHeight="1" x14ac:dyDescent="0.2">
      <c r="A21" s="21">
        <f>Kontoplan!B19</f>
        <v>3901</v>
      </c>
      <c r="B21" s="21" t="str">
        <f>Kontoplan!C19</f>
        <v>Internstøtte BI Athletics</v>
      </c>
      <c r="C21" s="22"/>
      <c r="D21" s="22"/>
      <c r="E21" s="31">
        <f t="shared" si="0"/>
        <v>0</v>
      </c>
      <c r="F21" s="22"/>
      <c r="G21" s="22"/>
      <c r="H21" s="22"/>
      <c r="I21" s="22"/>
      <c r="J21" s="22"/>
      <c r="K21" s="22"/>
      <c r="L21" s="22"/>
      <c r="M21" s="22"/>
      <c r="N21" s="22"/>
      <c r="O21" s="22"/>
      <c r="P21" s="22"/>
      <c r="Q21" s="22"/>
      <c r="R21" s="1"/>
      <c r="S21" s="39"/>
      <c r="T21" s="1"/>
      <c r="U21" s="1"/>
      <c r="V21" s="1"/>
      <c r="W21" s="1"/>
      <c r="X21" s="1"/>
      <c r="Y21" s="1"/>
      <c r="Z21" s="1"/>
    </row>
    <row r="22" spans="1:26" ht="15.75" customHeight="1" x14ac:dyDescent="0.2">
      <c r="A22" s="21">
        <f>Kontoplan!B20</f>
        <v>3920</v>
      </c>
      <c r="B22" s="21" t="str">
        <f>Kontoplan!C20</f>
        <v>Medlemskontingent</v>
      </c>
      <c r="C22" s="22"/>
      <c r="D22" s="22"/>
      <c r="E22" s="31">
        <f t="shared" si="0"/>
        <v>0</v>
      </c>
      <c r="F22" s="22"/>
      <c r="G22" s="22"/>
      <c r="H22" s="22"/>
      <c r="I22" s="22"/>
      <c r="J22" s="22"/>
      <c r="K22" s="22"/>
      <c r="L22" s="22"/>
      <c r="M22" s="22"/>
      <c r="N22" s="22"/>
      <c r="O22" s="22"/>
      <c r="P22" s="22"/>
      <c r="Q22" s="22"/>
      <c r="R22" s="1"/>
      <c r="S22" s="39"/>
      <c r="T22" s="1"/>
      <c r="U22" s="1"/>
      <c r="V22" s="1"/>
      <c r="W22" s="1"/>
      <c r="X22" s="1"/>
      <c r="Y22" s="1"/>
      <c r="Z22" s="1"/>
    </row>
    <row r="23" spans="1:26" ht="15.75" customHeight="1" x14ac:dyDescent="0.2">
      <c r="A23" s="21">
        <f>Kontoplan!B21</f>
        <v>3921</v>
      </c>
      <c r="B23" s="21" t="str">
        <f>Kontoplan!C21</f>
        <v>Gruppeavgift</v>
      </c>
      <c r="C23" s="22"/>
      <c r="D23" s="22"/>
      <c r="E23" s="31">
        <f t="shared" si="0"/>
        <v>0</v>
      </c>
      <c r="F23" s="22"/>
      <c r="G23" s="22"/>
      <c r="H23" s="22"/>
      <c r="I23" s="22"/>
      <c r="J23" s="22"/>
      <c r="K23" s="22"/>
      <c r="L23" s="22"/>
      <c r="M23" s="22"/>
      <c r="N23" s="22"/>
      <c r="O23" s="22"/>
      <c r="P23" s="22"/>
      <c r="Q23" s="22"/>
      <c r="R23" s="1"/>
      <c r="S23" s="39"/>
      <c r="T23" s="1"/>
      <c r="U23" s="1"/>
      <c r="V23" s="1"/>
      <c r="W23" s="1"/>
      <c r="X23" s="1"/>
      <c r="Y23" s="1"/>
      <c r="Z23" s="1"/>
    </row>
    <row r="24" spans="1:26" ht="15.75" customHeight="1" x14ac:dyDescent="0.2">
      <c r="A24" s="21">
        <f>Kontoplan!B22</f>
        <v>3930</v>
      </c>
      <c r="B24" s="21" t="str">
        <f>Kontoplan!C22</f>
        <v>Treningsavgift</v>
      </c>
      <c r="C24" s="22"/>
      <c r="D24" s="22"/>
      <c r="E24" s="31">
        <f t="shared" si="0"/>
        <v>0</v>
      </c>
      <c r="F24" s="22"/>
      <c r="G24" s="22"/>
      <c r="H24" s="22"/>
      <c r="I24" s="22"/>
      <c r="J24" s="22"/>
      <c r="K24" s="22"/>
      <c r="L24" s="22"/>
      <c r="M24" s="22"/>
      <c r="N24" s="22"/>
      <c r="O24" s="22"/>
      <c r="P24" s="22"/>
      <c r="Q24" s="22"/>
      <c r="R24" s="1"/>
      <c r="S24" s="39"/>
      <c r="T24" s="1"/>
      <c r="U24" s="1"/>
      <c r="V24" s="1"/>
      <c r="W24" s="1"/>
      <c r="X24" s="1"/>
      <c r="Y24" s="1"/>
      <c r="Z24" s="1"/>
    </row>
    <row r="25" spans="1:26" ht="15.75" customHeight="1" x14ac:dyDescent="0.2">
      <c r="A25" s="21">
        <f>Kontoplan!B23</f>
        <v>3990</v>
      </c>
      <c r="B25" s="21" t="str">
        <f>Kontoplan!C23</f>
        <v>Kontingent fra BI-studenter</v>
      </c>
      <c r="C25" s="22"/>
      <c r="D25" s="22"/>
      <c r="E25" s="31">
        <f t="shared" si="0"/>
        <v>0</v>
      </c>
      <c r="F25" s="22"/>
      <c r="G25" s="22"/>
      <c r="H25" s="22"/>
      <c r="I25" s="22"/>
      <c r="J25" s="22"/>
      <c r="K25" s="22"/>
      <c r="L25" s="22"/>
      <c r="M25" s="22"/>
      <c r="N25" s="22"/>
      <c r="O25" s="22"/>
      <c r="P25" s="22"/>
      <c r="Q25" s="22"/>
      <c r="R25" s="1"/>
      <c r="S25" s="39"/>
      <c r="T25" s="1"/>
      <c r="U25" s="1"/>
      <c r="V25" s="1"/>
      <c r="W25" s="1"/>
      <c r="X25" s="1"/>
      <c r="Y25" s="1"/>
      <c r="Z25" s="1"/>
    </row>
    <row r="26" spans="1:26" ht="15.75" customHeight="1" x14ac:dyDescent="0.2">
      <c r="A26" s="21">
        <f>Kontoplan!B24</f>
        <v>3991</v>
      </c>
      <c r="B26" s="21" t="str">
        <f>Kontoplan!C24</f>
        <v>Støtte fra BISO</v>
      </c>
      <c r="C26" s="22"/>
      <c r="D26" s="22"/>
      <c r="E26" s="31">
        <f t="shared" si="0"/>
        <v>0</v>
      </c>
      <c r="F26" s="22"/>
      <c r="G26" s="22"/>
      <c r="H26" s="22"/>
      <c r="I26" s="22"/>
      <c r="J26" s="22"/>
      <c r="K26" s="22"/>
      <c r="L26" s="22"/>
      <c r="M26" s="22"/>
      <c r="N26" s="22"/>
      <c r="O26" s="22"/>
      <c r="P26" s="22"/>
      <c r="Q26" s="22"/>
      <c r="R26" s="1"/>
      <c r="S26" s="39"/>
      <c r="T26" s="1"/>
      <c r="U26" s="1"/>
      <c r="V26" s="1"/>
      <c r="W26" s="1"/>
      <c r="X26" s="1"/>
      <c r="Y26" s="1"/>
      <c r="Z26" s="1"/>
    </row>
    <row r="27" spans="1:26" ht="15.75" customHeight="1" x14ac:dyDescent="0.2">
      <c r="A27" s="21">
        <f>Kontoplan!B25</f>
        <v>3992</v>
      </c>
      <c r="B27" s="21" t="str">
        <f>Kontoplan!C25</f>
        <v>Støtte fra BI</v>
      </c>
      <c r="C27" s="22"/>
      <c r="D27" s="22"/>
      <c r="E27" s="31">
        <f t="shared" si="0"/>
        <v>0</v>
      </c>
      <c r="F27" s="22"/>
      <c r="G27" s="22"/>
      <c r="H27" s="22"/>
      <c r="I27" s="22"/>
      <c r="J27" s="22"/>
      <c r="K27" s="22"/>
      <c r="L27" s="22"/>
      <c r="M27" s="22"/>
      <c r="N27" s="22"/>
      <c r="O27" s="22"/>
      <c r="P27" s="22"/>
      <c r="Q27" s="22"/>
      <c r="R27" s="1"/>
      <c r="S27" s="39"/>
      <c r="T27" s="1"/>
      <c r="U27" s="1"/>
      <c r="V27" s="1"/>
      <c r="W27" s="1"/>
      <c r="X27" s="1"/>
      <c r="Y27" s="1"/>
      <c r="Z27" s="1"/>
    </row>
    <row r="28" spans="1:26" ht="15.75" customHeight="1" x14ac:dyDescent="0.2">
      <c r="A28" s="21">
        <f>Kontoplan!B26</f>
        <v>3993</v>
      </c>
      <c r="B28" s="21" t="str">
        <f>Kontoplan!C26</f>
        <v>Støtte fra Velferdstinget</v>
      </c>
      <c r="C28" s="22"/>
      <c r="D28" s="22"/>
      <c r="E28" s="31">
        <f t="shared" si="0"/>
        <v>0</v>
      </c>
      <c r="F28" s="22"/>
      <c r="G28" s="22"/>
      <c r="H28" s="22"/>
      <c r="I28" s="22"/>
      <c r="J28" s="22"/>
      <c r="K28" s="22"/>
      <c r="L28" s="22"/>
      <c r="M28" s="22"/>
      <c r="N28" s="22"/>
      <c r="O28" s="22"/>
      <c r="P28" s="22"/>
      <c r="Q28" s="22"/>
      <c r="R28" s="1"/>
      <c r="S28" s="39"/>
      <c r="T28" s="1"/>
      <c r="U28" s="1"/>
      <c r="V28" s="1"/>
      <c r="W28" s="1"/>
      <c r="X28" s="1"/>
      <c r="Y28" s="1"/>
      <c r="Z28" s="1"/>
    </row>
    <row r="29" spans="1:26" ht="15.75" customHeight="1" x14ac:dyDescent="0.2">
      <c r="A29" s="21">
        <f>Kontoplan!B27</f>
        <v>3994</v>
      </c>
      <c r="B29" s="21" t="str">
        <f>Kontoplan!C27</f>
        <v>Støtte fra NSI</v>
      </c>
      <c r="C29" s="22"/>
      <c r="D29" s="22"/>
      <c r="E29" s="31">
        <f t="shared" si="0"/>
        <v>0</v>
      </c>
      <c r="F29" s="22"/>
      <c r="G29" s="22"/>
      <c r="H29" s="22"/>
      <c r="I29" s="22"/>
      <c r="J29" s="22"/>
      <c r="K29" s="22"/>
      <c r="L29" s="22"/>
      <c r="M29" s="22"/>
      <c r="N29" s="22"/>
      <c r="O29" s="22"/>
      <c r="P29" s="22"/>
      <c r="Q29" s="22"/>
      <c r="R29" s="1"/>
      <c r="S29" s="39"/>
      <c r="T29" s="1"/>
      <c r="U29" s="1"/>
      <c r="V29" s="1"/>
      <c r="W29" s="1"/>
      <c r="X29" s="1"/>
      <c r="Y29" s="1"/>
      <c r="Z29" s="1"/>
    </row>
    <row r="30" spans="1:26" ht="15.75" customHeight="1" x14ac:dyDescent="0.2">
      <c r="A30" s="21">
        <f>Kontoplan!B28</f>
        <v>3995</v>
      </c>
      <c r="B30" s="21" t="str">
        <f>Kontoplan!C28</f>
        <v>Annen støtte</v>
      </c>
      <c r="C30" s="22"/>
      <c r="D30" s="22"/>
      <c r="E30" s="31">
        <f t="shared" si="0"/>
        <v>0</v>
      </c>
      <c r="F30" s="22"/>
      <c r="G30" s="22"/>
      <c r="H30" s="22"/>
      <c r="I30" s="22"/>
      <c r="J30" s="22"/>
      <c r="K30" s="22"/>
      <c r="L30" s="22"/>
      <c r="M30" s="22"/>
      <c r="N30" s="22"/>
      <c r="O30" s="22"/>
      <c r="P30" s="22"/>
      <c r="Q30" s="22"/>
      <c r="R30" s="1"/>
      <c r="S30" s="39"/>
      <c r="T30" s="1"/>
      <c r="U30" s="1"/>
      <c r="V30" s="1"/>
      <c r="W30" s="1"/>
      <c r="X30" s="1"/>
      <c r="Y30" s="1"/>
      <c r="Z30" s="1"/>
    </row>
    <row r="31" spans="1:26" ht="15.75" customHeight="1" x14ac:dyDescent="0.2">
      <c r="A31" s="1"/>
      <c r="B31" s="1"/>
      <c r="C31" s="28"/>
      <c r="D31" s="28"/>
      <c r="E31" s="28"/>
      <c r="F31" s="28"/>
      <c r="G31" s="28"/>
      <c r="H31" s="28"/>
      <c r="I31" s="28"/>
      <c r="J31" s="28"/>
      <c r="K31" s="28"/>
      <c r="L31" s="28"/>
      <c r="M31" s="28"/>
      <c r="N31" s="28"/>
      <c r="O31" s="28"/>
      <c r="P31" s="28"/>
      <c r="Q31" s="28"/>
      <c r="R31" s="1"/>
      <c r="S31" s="1"/>
      <c r="T31" s="1"/>
      <c r="U31" s="1"/>
      <c r="V31" s="1"/>
      <c r="W31" s="1"/>
      <c r="X31" s="1"/>
      <c r="Y31" s="1"/>
      <c r="Z31" s="1"/>
    </row>
    <row r="32" spans="1:26" ht="15.75" customHeight="1" x14ac:dyDescent="0.2">
      <c r="A32" s="63" t="s">
        <v>170</v>
      </c>
      <c r="B32" s="61"/>
      <c r="C32" s="30">
        <f t="shared" ref="C32:Q32" si="1">SUM(C13:C31)</f>
        <v>0</v>
      </c>
      <c r="D32" s="30">
        <f t="shared" si="1"/>
        <v>0</v>
      </c>
      <c r="E32" s="31">
        <f t="shared" si="1"/>
        <v>0</v>
      </c>
      <c r="F32" s="30">
        <f t="shared" si="1"/>
        <v>0</v>
      </c>
      <c r="G32" s="30">
        <f t="shared" si="1"/>
        <v>0</v>
      </c>
      <c r="H32" s="30">
        <f t="shared" si="1"/>
        <v>0</v>
      </c>
      <c r="I32" s="30">
        <f t="shared" si="1"/>
        <v>0</v>
      </c>
      <c r="J32" s="30">
        <f t="shared" si="1"/>
        <v>0</v>
      </c>
      <c r="K32" s="30">
        <f t="shared" si="1"/>
        <v>0</v>
      </c>
      <c r="L32" s="30">
        <f t="shared" si="1"/>
        <v>0</v>
      </c>
      <c r="M32" s="30">
        <f t="shared" si="1"/>
        <v>0</v>
      </c>
      <c r="N32" s="30">
        <f t="shared" si="1"/>
        <v>0</v>
      </c>
      <c r="O32" s="30">
        <f t="shared" si="1"/>
        <v>0</v>
      </c>
      <c r="P32" s="30">
        <f t="shared" si="1"/>
        <v>0</v>
      </c>
      <c r="Q32" s="30">
        <f t="shared" si="1"/>
        <v>0</v>
      </c>
      <c r="R32" s="1"/>
      <c r="S32" s="3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5" t="s">
        <v>171</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9" t="s">
        <v>162</v>
      </c>
      <c r="B38" s="19" t="s">
        <v>163</v>
      </c>
      <c r="C38" s="19" t="s">
        <v>164</v>
      </c>
      <c r="D38" s="19" t="s">
        <v>165</v>
      </c>
      <c r="E38" s="20" t="s">
        <v>166</v>
      </c>
      <c r="F38" s="19" t="s">
        <v>177</v>
      </c>
      <c r="G38" s="19" t="s">
        <v>178</v>
      </c>
      <c r="H38" s="19" t="s">
        <v>179</v>
      </c>
      <c r="I38" s="19" t="s">
        <v>180</v>
      </c>
      <c r="J38" s="19" t="s">
        <v>181</v>
      </c>
      <c r="K38" s="19" t="s">
        <v>182</v>
      </c>
      <c r="L38" s="19" t="s">
        <v>183</v>
      </c>
      <c r="M38" s="19" t="s">
        <v>184</v>
      </c>
      <c r="N38" s="19" t="s">
        <v>185</v>
      </c>
      <c r="O38" s="19" t="s">
        <v>186</v>
      </c>
      <c r="P38" s="19" t="s">
        <v>187</v>
      </c>
      <c r="Q38" s="19" t="s">
        <v>188</v>
      </c>
      <c r="R38" s="38"/>
      <c r="S38" s="19" t="s">
        <v>189</v>
      </c>
      <c r="T38" s="1"/>
      <c r="U38" s="1"/>
      <c r="V38" s="1"/>
      <c r="W38" s="1"/>
      <c r="X38" s="1"/>
      <c r="Y38" s="1"/>
      <c r="Z38" s="1"/>
    </row>
    <row r="39" spans="1:26" ht="15.75" customHeight="1" x14ac:dyDescent="0.2">
      <c r="A39" s="21">
        <f>Kontoplan!B29</f>
        <v>5910</v>
      </c>
      <c r="B39" s="21" t="str">
        <f>Kontoplan!C29</f>
        <v>Lunsjkort</v>
      </c>
      <c r="C39" s="22"/>
      <c r="D39" s="22"/>
      <c r="E39" s="31">
        <f t="shared" ref="E39:E70" si="2">SUM(F39:Q39)</f>
        <v>0</v>
      </c>
      <c r="F39" s="22"/>
      <c r="G39" s="22"/>
      <c r="H39" s="22"/>
      <c r="I39" s="22"/>
      <c r="J39" s="22"/>
      <c r="K39" s="22"/>
      <c r="L39" s="22"/>
      <c r="M39" s="22"/>
      <c r="N39" s="22"/>
      <c r="O39" s="22"/>
      <c r="P39" s="22"/>
      <c r="Q39" s="22"/>
      <c r="R39" s="1"/>
      <c r="S39" s="39"/>
      <c r="T39" s="1"/>
      <c r="U39" s="1"/>
      <c r="V39" s="1"/>
      <c r="W39" s="1"/>
      <c r="X39" s="1"/>
      <c r="Y39" s="1"/>
      <c r="Z39" s="1"/>
    </row>
    <row r="40" spans="1:26" ht="15.75" customHeight="1" x14ac:dyDescent="0.2">
      <c r="A40" s="21">
        <f>Kontoplan!B30</f>
        <v>5995</v>
      </c>
      <c r="B40" s="21" t="str">
        <f>Kontoplan!C30</f>
        <v>Styrekostnader</v>
      </c>
      <c r="C40" s="22"/>
      <c r="D40" s="22"/>
      <c r="E40" s="31">
        <f t="shared" si="2"/>
        <v>0</v>
      </c>
      <c r="F40" s="22"/>
      <c r="G40" s="22"/>
      <c r="H40" s="22"/>
      <c r="I40" s="22"/>
      <c r="J40" s="22"/>
      <c r="K40" s="22"/>
      <c r="L40" s="22"/>
      <c r="M40" s="22"/>
      <c r="N40" s="22"/>
      <c r="O40" s="22"/>
      <c r="P40" s="22"/>
      <c r="Q40" s="22"/>
      <c r="R40" s="1"/>
      <c r="S40" s="39"/>
      <c r="T40" s="1"/>
      <c r="U40" s="1"/>
      <c r="V40" s="1"/>
      <c r="W40" s="1"/>
      <c r="X40" s="1"/>
      <c r="Y40" s="1"/>
      <c r="Z40" s="1"/>
    </row>
    <row r="41" spans="1:26" ht="15.75" customHeight="1" x14ac:dyDescent="0.2">
      <c r="A41" s="21">
        <f>Kontoplan!B31</f>
        <v>6480</v>
      </c>
      <c r="B41" s="21" t="str">
        <f>Kontoplan!C31</f>
        <v>Leiekostnad idrett</v>
      </c>
      <c r="C41" s="22"/>
      <c r="D41" s="22"/>
      <c r="E41" s="31">
        <f t="shared" si="2"/>
        <v>0</v>
      </c>
      <c r="F41" s="22"/>
      <c r="G41" s="22"/>
      <c r="H41" s="22"/>
      <c r="I41" s="22"/>
      <c r="J41" s="22"/>
      <c r="K41" s="22"/>
      <c r="L41" s="22"/>
      <c r="M41" s="22"/>
      <c r="N41" s="22"/>
      <c r="O41" s="22"/>
      <c r="P41" s="22"/>
      <c r="Q41" s="22"/>
      <c r="R41" s="1"/>
      <c r="S41" s="39"/>
      <c r="T41" s="1"/>
      <c r="U41" s="1"/>
      <c r="V41" s="1"/>
      <c r="W41" s="1"/>
      <c r="X41" s="1"/>
      <c r="Y41" s="1"/>
      <c r="Z41" s="1"/>
    </row>
    <row r="42" spans="1:26" ht="15.75" customHeight="1" x14ac:dyDescent="0.2">
      <c r="A42" s="21">
        <f>Kontoplan!B32</f>
        <v>6490</v>
      </c>
      <c r="B42" s="21" t="str">
        <f>Kontoplan!C32</f>
        <v>Leiekostnad annen</v>
      </c>
      <c r="C42" s="22"/>
      <c r="D42" s="22"/>
      <c r="E42" s="31">
        <f t="shared" si="2"/>
        <v>0</v>
      </c>
      <c r="F42" s="22"/>
      <c r="G42" s="22"/>
      <c r="H42" s="22"/>
      <c r="I42" s="22"/>
      <c r="J42" s="22"/>
      <c r="K42" s="22"/>
      <c r="L42" s="22"/>
      <c r="M42" s="22"/>
      <c r="N42" s="22"/>
      <c r="O42" s="22"/>
      <c r="P42" s="22"/>
      <c r="Q42" s="22"/>
      <c r="R42" s="1"/>
      <c r="S42" s="39"/>
      <c r="T42" s="1"/>
      <c r="U42" s="1"/>
      <c r="V42" s="1"/>
      <c r="W42" s="1"/>
      <c r="X42" s="1"/>
      <c r="Y42" s="1"/>
      <c r="Z42" s="1"/>
    </row>
    <row r="43" spans="1:26" ht="15.75" customHeight="1" x14ac:dyDescent="0.2">
      <c r="A43" s="21">
        <f>Kontoplan!B33</f>
        <v>6540</v>
      </c>
      <c r="B43" s="21" t="str">
        <f>Kontoplan!C33</f>
        <v>Idrettsutstyr</v>
      </c>
      <c r="C43" s="22"/>
      <c r="D43" s="22"/>
      <c r="E43" s="31">
        <f t="shared" si="2"/>
        <v>0</v>
      </c>
      <c r="F43" s="22"/>
      <c r="G43" s="22"/>
      <c r="H43" s="22"/>
      <c r="I43" s="22"/>
      <c r="J43" s="22"/>
      <c r="K43" s="22"/>
      <c r="L43" s="22"/>
      <c r="M43" s="22"/>
      <c r="N43" s="22"/>
      <c r="O43" s="22"/>
      <c r="P43" s="22"/>
      <c r="Q43" s="22"/>
      <c r="R43" s="1"/>
      <c r="S43" s="39"/>
      <c r="T43" s="1"/>
      <c r="U43" s="1"/>
      <c r="V43" s="1"/>
      <c r="W43" s="1"/>
      <c r="X43" s="1"/>
      <c r="Y43" s="1"/>
      <c r="Z43" s="1"/>
    </row>
    <row r="44" spans="1:26" ht="15.75" customHeight="1" x14ac:dyDescent="0.2">
      <c r="A44" s="21">
        <f>Kontoplan!B34</f>
        <v>6550</v>
      </c>
      <c r="B44" s="21" t="str">
        <f>Kontoplan!C34</f>
        <v>Driftsmateriale</v>
      </c>
      <c r="C44" s="22"/>
      <c r="D44" s="22"/>
      <c r="E44" s="31">
        <f t="shared" si="2"/>
        <v>0</v>
      </c>
      <c r="F44" s="22"/>
      <c r="G44" s="22"/>
      <c r="H44" s="22"/>
      <c r="I44" s="22"/>
      <c r="J44" s="22"/>
      <c r="K44" s="22"/>
      <c r="L44" s="22"/>
      <c r="M44" s="22"/>
      <c r="N44" s="22"/>
      <c r="O44" s="22"/>
      <c r="P44" s="22"/>
      <c r="Q44" s="22"/>
      <c r="R44" s="1"/>
      <c r="S44" s="39"/>
      <c r="T44" s="1"/>
      <c r="U44" s="1"/>
      <c r="V44" s="1"/>
      <c r="W44" s="1"/>
      <c r="X44" s="1"/>
      <c r="Y44" s="1"/>
      <c r="Z44" s="1"/>
    </row>
    <row r="45" spans="1:26" ht="15.75" customHeight="1" x14ac:dyDescent="0.2">
      <c r="A45" s="21">
        <f>Kontoplan!B35</f>
        <v>6555</v>
      </c>
      <c r="B45" s="21" t="str">
        <f>Kontoplan!C35</f>
        <v>Andre driftskostnader</v>
      </c>
      <c r="C45" s="22"/>
      <c r="D45" s="22"/>
      <c r="E45" s="31">
        <f t="shared" si="2"/>
        <v>0</v>
      </c>
      <c r="F45" s="22"/>
      <c r="G45" s="22"/>
      <c r="H45" s="22"/>
      <c r="I45" s="22"/>
      <c r="J45" s="22"/>
      <c r="K45" s="22"/>
      <c r="L45" s="22"/>
      <c r="M45" s="22"/>
      <c r="N45" s="22"/>
      <c r="O45" s="22"/>
      <c r="P45" s="22"/>
      <c r="Q45" s="22"/>
      <c r="R45" s="1"/>
      <c r="S45" s="39"/>
      <c r="T45" s="1"/>
      <c r="U45" s="1"/>
      <c r="V45" s="1"/>
      <c r="W45" s="1"/>
      <c r="X45" s="1"/>
      <c r="Y45" s="1"/>
      <c r="Z45" s="1"/>
    </row>
    <row r="46" spans="1:26" ht="15.75" customHeight="1" x14ac:dyDescent="0.2">
      <c r="A46" s="21">
        <f>Kontoplan!B36</f>
        <v>6571</v>
      </c>
      <c r="B46" s="21" t="str">
        <f>Kontoplan!C36</f>
        <v>Drakter</v>
      </c>
      <c r="C46" s="22"/>
      <c r="D46" s="22"/>
      <c r="E46" s="31">
        <f t="shared" si="2"/>
        <v>0</v>
      </c>
      <c r="F46" s="22"/>
      <c r="G46" s="22"/>
      <c r="H46" s="22"/>
      <c r="I46" s="22"/>
      <c r="J46" s="22"/>
      <c r="K46" s="22"/>
      <c r="L46" s="22"/>
      <c r="M46" s="22"/>
      <c r="N46" s="22"/>
      <c r="O46" s="22"/>
      <c r="P46" s="22"/>
      <c r="Q46" s="22"/>
      <c r="R46" s="1"/>
      <c r="S46" s="39"/>
      <c r="T46" s="1"/>
      <c r="U46" s="1"/>
      <c r="V46" s="1"/>
      <c r="W46" s="1"/>
      <c r="X46" s="1"/>
      <c r="Y46" s="1"/>
      <c r="Z46" s="1"/>
    </row>
    <row r="47" spans="1:26" ht="15.75" customHeight="1" x14ac:dyDescent="0.2">
      <c r="A47" s="21">
        <f>Kontoplan!B37</f>
        <v>6572</v>
      </c>
      <c r="B47" s="21" t="str">
        <f>Kontoplan!C37</f>
        <v>Annet klær</v>
      </c>
      <c r="C47" s="22"/>
      <c r="D47" s="22"/>
      <c r="E47" s="31">
        <f t="shared" si="2"/>
        <v>0</v>
      </c>
      <c r="F47" s="22"/>
      <c r="G47" s="22"/>
      <c r="H47" s="22"/>
      <c r="I47" s="22"/>
      <c r="J47" s="22"/>
      <c r="K47" s="22"/>
      <c r="L47" s="22"/>
      <c r="M47" s="22"/>
      <c r="N47" s="22"/>
      <c r="O47" s="22"/>
      <c r="P47" s="22"/>
      <c r="Q47" s="22"/>
      <c r="R47" s="1"/>
      <c r="S47" s="39"/>
      <c r="T47" s="1"/>
      <c r="U47" s="1"/>
      <c r="V47" s="1"/>
      <c r="W47" s="1"/>
      <c r="X47" s="1"/>
      <c r="Y47" s="1"/>
      <c r="Z47" s="1"/>
    </row>
    <row r="48" spans="1:26" ht="15.75" customHeight="1" x14ac:dyDescent="0.2">
      <c r="A48" s="21">
        <f>Kontoplan!B38</f>
        <v>6620</v>
      </c>
      <c r="B48" s="21" t="str">
        <f>Kontoplan!C38</f>
        <v>Reparasjon og vedlikehold</v>
      </c>
      <c r="C48" s="22"/>
      <c r="D48" s="22"/>
      <c r="E48" s="31">
        <f t="shared" si="2"/>
        <v>0</v>
      </c>
      <c r="F48" s="22"/>
      <c r="G48" s="22"/>
      <c r="H48" s="22"/>
      <c r="I48" s="22"/>
      <c r="J48" s="22"/>
      <c r="K48" s="22"/>
      <c r="L48" s="22"/>
      <c r="M48" s="22"/>
      <c r="N48" s="22"/>
      <c r="O48" s="22"/>
      <c r="P48" s="22"/>
      <c r="Q48" s="22"/>
      <c r="R48" s="1"/>
      <c r="S48" s="39"/>
      <c r="T48" s="1"/>
      <c r="U48" s="1"/>
      <c r="V48" s="1"/>
      <c r="W48" s="1"/>
      <c r="X48" s="1"/>
      <c r="Y48" s="1"/>
      <c r="Z48" s="1"/>
    </row>
    <row r="49" spans="1:26" ht="15.75" customHeight="1" x14ac:dyDescent="0.2">
      <c r="A49" s="21">
        <f>Kontoplan!B39</f>
        <v>6705</v>
      </c>
      <c r="B49" s="21" t="str">
        <f>Kontoplan!C39</f>
        <v>Regnskapshonorar</v>
      </c>
      <c r="C49" s="22"/>
      <c r="D49" s="22"/>
      <c r="E49" s="31">
        <f t="shared" si="2"/>
        <v>0</v>
      </c>
      <c r="F49" s="22"/>
      <c r="G49" s="22"/>
      <c r="H49" s="22"/>
      <c r="I49" s="22"/>
      <c r="J49" s="22"/>
      <c r="K49" s="22"/>
      <c r="L49" s="22"/>
      <c r="M49" s="22"/>
      <c r="N49" s="22"/>
      <c r="O49" s="22"/>
      <c r="P49" s="22"/>
      <c r="Q49" s="22"/>
      <c r="R49" s="1"/>
      <c r="S49" s="39"/>
      <c r="T49" s="1"/>
      <c r="U49" s="1"/>
      <c r="V49" s="1"/>
      <c r="W49" s="1"/>
      <c r="X49" s="1"/>
      <c r="Y49" s="1"/>
      <c r="Z49" s="1"/>
    </row>
    <row r="50" spans="1:26" ht="15.75" customHeight="1" x14ac:dyDescent="0.2">
      <c r="A50" s="21">
        <f>Kontoplan!B40</f>
        <v>6710</v>
      </c>
      <c r="B50" s="21" t="str">
        <f>Kontoplan!C40</f>
        <v>Dommerhonorar</v>
      </c>
      <c r="C50" s="22"/>
      <c r="D50" s="22"/>
      <c r="E50" s="31">
        <f t="shared" si="2"/>
        <v>0</v>
      </c>
      <c r="F50" s="22"/>
      <c r="G50" s="22"/>
      <c r="H50" s="22"/>
      <c r="I50" s="22"/>
      <c r="J50" s="22"/>
      <c r="K50" s="22"/>
      <c r="L50" s="22"/>
      <c r="M50" s="22"/>
      <c r="N50" s="22"/>
      <c r="O50" s="22"/>
      <c r="P50" s="22"/>
      <c r="Q50" s="22"/>
      <c r="R50" s="1"/>
      <c r="S50" s="39"/>
      <c r="T50" s="1"/>
      <c r="U50" s="1"/>
      <c r="V50" s="1"/>
      <c r="W50" s="1"/>
      <c r="X50" s="1"/>
      <c r="Y50" s="1"/>
      <c r="Z50" s="1"/>
    </row>
    <row r="51" spans="1:26" ht="15.75" customHeight="1" x14ac:dyDescent="0.2">
      <c r="A51" s="21">
        <f>Kontoplan!B41</f>
        <v>6711</v>
      </c>
      <c r="B51" s="21" t="str">
        <f>Kontoplan!C41</f>
        <v>Trenerhonorar</v>
      </c>
      <c r="C51" s="22"/>
      <c r="D51" s="22"/>
      <c r="E51" s="31">
        <f t="shared" si="2"/>
        <v>0</v>
      </c>
      <c r="F51" s="22"/>
      <c r="G51" s="22"/>
      <c r="H51" s="22"/>
      <c r="I51" s="22"/>
      <c r="J51" s="22"/>
      <c r="K51" s="22"/>
      <c r="L51" s="22"/>
      <c r="M51" s="22"/>
      <c r="N51" s="22"/>
      <c r="O51" s="22"/>
      <c r="P51" s="22"/>
      <c r="Q51" s="22"/>
      <c r="R51" s="1"/>
      <c r="S51" s="39"/>
      <c r="T51" s="1"/>
      <c r="U51" s="1"/>
      <c r="V51" s="1"/>
      <c r="W51" s="1"/>
      <c r="X51" s="1"/>
      <c r="Y51" s="1"/>
      <c r="Z51" s="1"/>
    </row>
    <row r="52" spans="1:26" ht="15.75" customHeight="1" x14ac:dyDescent="0.2">
      <c r="A52" s="21">
        <f>Kontoplan!B42</f>
        <v>6800</v>
      </c>
      <c r="B52" s="21" t="str">
        <f>Kontoplan!C42</f>
        <v>Kontorrekvisita</v>
      </c>
      <c r="C52" s="22"/>
      <c r="D52" s="22"/>
      <c r="E52" s="31">
        <f t="shared" si="2"/>
        <v>0</v>
      </c>
      <c r="F52" s="22"/>
      <c r="G52" s="22"/>
      <c r="H52" s="22"/>
      <c r="I52" s="22"/>
      <c r="J52" s="22"/>
      <c r="K52" s="22"/>
      <c r="L52" s="22"/>
      <c r="M52" s="22"/>
      <c r="N52" s="22"/>
      <c r="O52" s="22"/>
      <c r="P52" s="22"/>
      <c r="Q52" s="22"/>
      <c r="R52" s="1"/>
      <c r="S52" s="39"/>
      <c r="T52" s="1"/>
      <c r="U52" s="1"/>
      <c r="V52" s="1"/>
      <c r="W52" s="1"/>
      <c r="X52" s="1"/>
      <c r="Y52" s="1"/>
      <c r="Z52" s="1"/>
    </row>
    <row r="53" spans="1:26" ht="15.75" customHeight="1" x14ac:dyDescent="0.2">
      <c r="A53" s="21">
        <f>Kontoplan!B43</f>
        <v>6810</v>
      </c>
      <c r="B53" s="21" t="str">
        <f>Kontoplan!C43</f>
        <v>Datakostnad</v>
      </c>
      <c r="C53" s="22"/>
      <c r="D53" s="22"/>
      <c r="E53" s="31">
        <f t="shared" si="2"/>
        <v>0</v>
      </c>
      <c r="F53" s="22"/>
      <c r="G53" s="22"/>
      <c r="H53" s="22"/>
      <c r="I53" s="22"/>
      <c r="J53" s="22"/>
      <c r="K53" s="22"/>
      <c r="L53" s="22"/>
      <c r="M53" s="22"/>
      <c r="N53" s="22"/>
      <c r="O53" s="22"/>
      <c r="P53" s="22"/>
      <c r="Q53" s="22"/>
      <c r="R53" s="1"/>
      <c r="S53" s="39"/>
      <c r="T53" s="1"/>
      <c r="U53" s="1"/>
      <c r="V53" s="1"/>
      <c r="W53" s="1"/>
      <c r="X53" s="1"/>
      <c r="Y53" s="1"/>
      <c r="Z53" s="1"/>
    </row>
    <row r="54" spans="1:26" ht="15.75" customHeight="1" x14ac:dyDescent="0.2">
      <c r="A54" s="21">
        <f>Kontoplan!B44</f>
        <v>6860</v>
      </c>
      <c r="B54" s="21" t="str">
        <f>Kontoplan!C44</f>
        <v>Møte, kurs, oppdatering o.l</v>
      </c>
      <c r="C54" s="22"/>
      <c r="D54" s="22"/>
      <c r="E54" s="31">
        <f t="shared" si="2"/>
        <v>0</v>
      </c>
      <c r="F54" s="22"/>
      <c r="G54" s="22"/>
      <c r="H54" s="22"/>
      <c r="I54" s="22"/>
      <c r="J54" s="22"/>
      <c r="K54" s="22"/>
      <c r="L54" s="22"/>
      <c r="M54" s="22"/>
      <c r="N54" s="22"/>
      <c r="O54" s="22"/>
      <c r="P54" s="22"/>
      <c r="Q54" s="22"/>
      <c r="R54" s="1"/>
      <c r="S54" s="39"/>
      <c r="T54" s="1"/>
      <c r="U54" s="1"/>
      <c r="V54" s="1"/>
      <c r="W54" s="1"/>
      <c r="X54" s="1"/>
      <c r="Y54" s="1"/>
      <c r="Z54" s="1"/>
    </row>
    <row r="55" spans="1:26" ht="15.75" customHeight="1" x14ac:dyDescent="0.2">
      <c r="A55" s="21">
        <f>Kontoplan!B45</f>
        <v>6900</v>
      </c>
      <c r="B55" s="21" t="str">
        <f>Kontoplan!C45</f>
        <v>Mobil</v>
      </c>
      <c r="C55" s="22"/>
      <c r="D55" s="22"/>
      <c r="E55" s="31">
        <f t="shared" si="2"/>
        <v>0</v>
      </c>
      <c r="F55" s="22"/>
      <c r="G55" s="22"/>
      <c r="H55" s="22"/>
      <c r="I55" s="22"/>
      <c r="J55" s="22"/>
      <c r="K55" s="22"/>
      <c r="L55" s="22"/>
      <c r="M55" s="22"/>
      <c r="N55" s="22"/>
      <c r="O55" s="22"/>
      <c r="P55" s="22"/>
      <c r="Q55" s="22"/>
      <c r="R55" s="1"/>
      <c r="S55" s="39"/>
      <c r="T55" s="1"/>
      <c r="U55" s="1"/>
      <c r="V55" s="1"/>
      <c r="W55" s="1"/>
      <c r="X55" s="1"/>
      <c r="Y55" s="1"/>
      <c r="Z55" s="1"/>
    </row>
    <row r="56" spans="1:26" ht="15.75" customHeight="1" x14ac:dyDescent="0.2">
      <c r="A56" s="21">
        <f>Kontoplan!B46</f>
        <v>7140</v>
      </c>
      <c r="B56" s="21" t="str">
        <f>Kontoplan!C46</f>
        <v>Reisekostnad idrett</v>
      </c>
      <c r="C56" s="22"/>
      <c r="D56" s="22"/>
      <c r="E56" s="31">
        <f t="shared" si="2"/>
        <v>0</v>
      </c>
      <c r="F56" s="22"/>
      <c r="G56" s="22"/>
      <c r="H56" s="22"/>
      <c r="I56" s="22"/>
      <c r="J56" s="22"/>
      <c r="K56" s="22"/>
      <c r="L56" s="22"/>
      <c r="M56" s="22"/>
      <c r="N56" s="22"/>
      <c r="O56" s="22"/>
      <c r="P56" s="22"/>
      <c r="Q56" s="22"/>
      <c r="R56" s="1"/>
      <c r="S56" s="39"/>
      <c r="T56" s="1"/>
      <c r="U56" s="1"/>
      <c r="V56" s="1"/>
      <c r="W56" s="1"/>
      <c r="X56" s="1"/>
      <c r="Y56" s="1"/>
      <c r="Z56" s="1"/>
    </row>
    <row r="57" spans="1:26" ht="15.75" customHeight="1" x14ac:dyDescent="0.2">
      <c r="A57" s="21">
        <f>Kontoplan!B47</f>
        <v>7141</v>
      </c>
      <c r="B57" s="21" t="str">
        <f>Kontoplan!C47</f>
        <v>Reisekostnad annet</v>
      </c>
      <c r="C57" s="22"/>
      <c r="D57" s="22"/>
      <c r="E57" s="31">
        <f t="shared" si="2"/>
        <v>0</v>
      </c>
      <c r="F57" s="22"/>
      <c r="G57" s="22"/>
      <c r="H57" s="22"/>
      <c r="I57" s="22"/>
      <c r="J57" s="22"/>
      <c r="K57" s="22"/>
      <c r="L57" s="22"/>
      <c r="M57" s="22"/>
      <c r="N57" s="22"/>
      <c r="O57" s="22"/>
      <c r="P57" s="22"/>
      <c r="Q57" s="22"/>
      <c r="R57" s="1"/>
      <c r="S57" s="39"/>
      <c r="T57" s="1"/>
      <c r="U57" s="1"/>
      <c r="V57" s="1"/>
      <c r="W57" s="1"/>
      <c r="X57" s="1"/>
      <c r="Y57" s="1"/>
      <c r="Z57" s="1"/>
    </row>
    <row r="58" spans="1:26" ht="15.75" customHeight="1" x14ac:dyDescent="0.2">
      <c r="A58" s="21">
        <f>Kontoplan!B48</f>
        <v>7310</v>
      </c>
      <c r="B58" s="21" t="str">
        <f>Kontoplan!C48</f>
        <v>Arrangement, idrett</v>
      </c>
      <c r="C58" s="22"/>
      <c r="D58" s="22"/>
      <c r="E58" s="31">
        <f t="shared" si="2"/>
        <v>0</v>
      </c>
      <c r="F58" s="22"/>
      <c r="G58" s="22"/>
      <c r="H58" s="22"/>
      <c r="I58" s="22"/>
      <c r="J58" s="22"/>
      <c r="K58" s="22"/>
      <c r="L58" s="22"/>
      <c r="M58" s="22"/>
      <c r="N58" s="22"/>
      <c r="O58" s="22"/>
      <c r="P58" s="22"/>
      <c r="Q58" s="22"/>
      <c r="R58" s="1"/>
      <c r="S58" s="39"/>
      <c r="T58" s="1"/>
      <c r="U58" s="1"/>
      <c r="V58" s="1"/>
      <c r="W58" s="1"/>
      <c r="X58" s="1"/>
      <c r="Y58" s="1"/>
      <c r="Z58" s="1"/>
    </row>
    <row r="59" spans="1:26" ht="15.75" customHeight="1" x14ac:dyDescent="0.2">
      <c r="A59" s="21">
        <f>Kontoplan!B49</f>
        <v>7315</v>
      </c>
      <c r="B59" s="21" t="str">
        <f>Kontoplan!C49</f>
        <v>Arrangement, ikke idrett</v>
      </c>
      <c r="C59" s="22"/>
      <c r="D59" s="22"/>
      <c r="E59" s="31">
        <f t="shared" si="2"/>
        <v>0</v>
      </c>
      <c r="F59" s="22"/>
      <c r="G59" s="22"/>
      <c r="H59" s="22"/>
      <c r="I59" s="22"/>
      <c r="J59" s="22"/>
      <c r="K59" s="22"/>
      <c r="L59" s="22"/>
      <c r="M59" s="22"/>
      <c r="N59" s="22"/>
      <c r="O59" s="22"/>
      <c r="P59" s="22"/>
      <c r="Q59" s="22"/>
      <c r="R59" s="1"/>
      <c r="S59" s="39"/>
      <c r="T59" s="1"/>
      <c r="U59" s="1"/>
      <c r="V59" s="1"/>
      <c r="W59" s="1"/>
      <c r="X59" s="1"/>
      <c r="Y59" s="1"/>
      <c r="Z59" s="1"/>
    </row>
    <row r="60" spans="1:26" ht="15.75" customHeight="1" x14ac:dyDescent="0.2">
      <c r="A60" s="21">
        <f>Kontoplan!B50</f>
        <v>7320</v>
      </c>
      <c r="B60" s="21" t="str">
        <f>Kontoplan!C50</f>
        <v>Markedsføring</v>
      </c>
      <c r="C60" s="22"/>
      <c r="D60" s="22"/>
      <c r="E60" s="31">
        <f t="shared" si="2"/>
        <v>0</v>
      </c>
      <c r="F60" s="22"/>
      <c r="G60" s="22"/>
      <c r="H60" s="22"/>
      <c r="I60" s="22"/>
      <c r="J60" s="22"/>
      <c r="K60" s="22"/>
      <c r="L60" s="22"/>
      <c r="M60" s="22"/>
      <c r="N60" s="22"/>
      <c r="O60" s="22"/>
      <c r="P60" s="22"/>
      <c r="Q60" s="22"/>
      <c r="R60" s="1"/>
      <c r="S60" s="39"/>
      <c r="T60" s="1"/>
      <c r="U60" s="1"/>
      <c r="V60" s="1"/>
      <c r="W60" s="1"/>
      <c r="X60" s="1"/>
      <c r="Y60" s="1"/>
      <c r="Z60" s="1"/>
    </row>
    <row r="61" spans="1:26" ht="15.75" customHeight="1" x14ac:dyDescent="0.2">
      <c r="A61" s="21">
        <f>Kontoplan!B51</f>
        <v>7350</v>
      </c>
      <c r="B61" s="21" t="str">
        <f>Kontoplan!C51</f>
        <v>Representasjon</v>
      </c>
      <c r="C61" s="22"/>
      <c r="D61" s="22"/>
      <c r="E61" s="31">
        <f t="shared" si="2"/>
        <v>0</v>
      </c>
      <c r="F61" s="22"/>
      <c r="G61" s="22"/>
      <c r="H61" s="22"/>
      <c r="I61" s="22"/>
      <c r="J61" s="22"/>
      <c r="K61" s="22"/>
      <c r="L61" s="22"/>
      <c r="M61" s="22"/>
      <c r="N61" s="22"/>
      <c r="O61" s="22"/>
      <c r="P61" s="22"/>
      <c r="Q61" s="22"/>
      <c r="R61" s="1"/>
      <c r="S61" s="39"/>
      <c r="T61" s="1"/>
      <c r="U61" s="1"/>
      <c r="V61" s="1"/>
      <c r="W61" s="1"/>
      <c r="X61" s="1"/>
      <c r="Y61" s="1"/>
      <c r="Z61" s="1"/>
    </row>
    <row r="62" spans="1:26" ht="15.75" customHeight="1" x14ac:dyDescent="0.2">
      <c r="A62" s="21">
        <f>Kontoplan!B52</f>
        <v>7401</v>
      </c>
      <c r="B62" s="21" t="str">
        <f>Kontoplan!C52</f>
        <v>Bot</v>
      </c>
      <c r="C62" s="22"/>
      <c r="D62" s="22"/>
      <c r="E62" s="31">
        <f t="shared" si="2"/>
        <v>0</v>
      </c>
      <c r="F62" s="22"/>
      <c r="G62" s="22"/>
      <c r="H62" s="22"/>
      <c r="I62" s="22"/>
      <c r="J62" s="22"/>
      <c r="K62" s="22"/>
      <c r="L62" s="22"/>
      <c r="M62" s="22"/>
      <c r="N62" s="22"/>
      <c r="O62" s="22"/>
      <c r="P62" s="22"/>
      <c r="Q62" s="22"/>
      <c r="R62" s="1"/>
      <c r="S62" s="39"/>
      <c r="T62" s="1"/>
      <c r="U62" s="1"/>
      <c r="V62" s="1"/>
      <c r="W62" s="1"/>
      <c r="X62" s="1"/>
      <c r="Y62" s="1"/>
      <c r="Z62" s="1"/>
    </row>
    <row r="63" spans="1:26" ht="15.75" customHeight="1" x14ac:dyDescent="0.2">
      <c r="A63" s="21">
        <f>Kontoplan!B53</f>
        <v>7410</v>
      </c>
      <c r="B63" s="21" t="str">
        <f>Kontoplan!C53</f>
        <v>Kontingent</v>
      </c>
      <c r="C63" s="22"/>
      <c r="D63" s="22"/>
      <c r="E63" s="31">
        <f t="shared" si="2"/>
        <v>0</v>
      </c>
      <c r="F63" s="22"/>
      <c r="G63" s="22"/>
      <c r="H63" s="22"/>
      <c r="I63" s="22"/>
      <c r="J63" s="22"/>
      <c r="K63" s="22"/>
      <c r="L63" s="22"/>
      <c r="M63" s="22"/>
      <c r="N63" s="22"/>
      <c r="O63" s="22"/>
      <c r="P63" s="22"/>
      <c r="Q63" s="22"/>
      <c r="R63" s="1"/>
      <c r="S63" s="39"/>
      <c r="T63" s="1"/>
      <c r="U63" s="1"/>
      <c r="V63" s="1"/>
      <c r="W63" s="1"/>
      <c r="X63" s="1"/>
      <c r="Y63" s="1"/>
      <c r="Z63" s="1"/>
    </row>
    <row r="64" spans="1:26" ht="15.75" customHeight="1" x14ac:dyDescent="0.2">
      <c r="A64" s="21">
        <f>Kontoplan!B54</f>
        <v>7430</v>
      </c>
      <c r="B64" s="21" t="str">
        <f>Kontoplan!C54</f>
        <v>Gave</v>
      </c>
      <c r="C64" s="22"/>
      <c r="D64" s="22"/>
      <c r="E64" s="31">
        <f t="shared" si="2"/>
        <v>0</v>
      </c>
      <c r="F64" s="22"/>
      <c r="G64" s="22"/>
      <c r="H64" s="22"/>
      <c r="I64" s="22"/>
      <c r="J64" s="22"/>
      <c r="K64" s="22"/>
      <c r="L64" s="22"/>
      <c r="M64" s="22"/>
      <c r="N64" s="22"/>
      <c r="O64" s="22"/>
      <c r="P64" s="22"/>
      <c r="Q64" s="22"/>
      <c r="R64" s="1"/>
      <c r="S64" s="39"/>
      <c r="T64" s="1"/>
      <c r="U64" s="1"/>
      <c r="V64" s="1"/>
      <c r="W64" s="1"/>
      <c r="X64" s="1"/>
      <c r="Y64" s="1"/>
      <c r="Z64" s="1"/>
    </row>
    <row r="65" spans="1:26" ht="15.75" customHeight="1" x14ac:dyDescent="0.2">
      <c r="A65" s="21">
        <f>Kontoplan!B55</f>
        <v>7500</v>
      </c>
      <c r="B65" s="21" t="str">
        <f>Kontoplan!C55</f>
        <v>Forsikringspremie</v>
      </c>
      <c r="C65" s="22"/>
      <c r="D65" s="22"/>
      <c r="E65" s="31">
        <f t="shared" si="2"/>
        <v>0</v>
      </c>
      <c r="F65" s="22"/>
      <c r="G65" s="22"/>
      <c r="H65" s="22"/>
      <c r="I65" s="22"/>
      <c r="J65" s="22"/>
      <c r="K65" s="22"/>
      <c r="L65" s="22"/>
      <c r="M65" s="22"/>
      <c r="N65" s="22"/>
      <c r="O65" s="22"/>
      <c r="P65" s="22"/>
      <c r="Q65" s="22"/>
      <c r="R65" s="1"/>
      <c r="S65" s="39"/>
      <c r="T65" s="1"/>
      <c r="U65" s="1"/>
      <c r="V65" s="1"/>
      <c r="W65" s="1"/>
      <c r="X65" s="1"/>
      <c r="Y65" s="1"/>
      <c r="Z65" s="1"/>
    </row>
    <row r="66" spans="1:26" ht="15.75" customHeight="1" x14ac:dyDescent="0.2">
      <c r="A66" s="21">
        <f>Kontoplan!B56</f>
        <v>7770</v>
      </c>
      <c r="B66" s="21" t="str">
        <f>Kontoplan!C56</f>
        <v>Bank og kortgebyr</v>
      </c>
      <c r="C66" s="22"/>
      <c r="D66" s="22"/>
      <c r="E66" s="31">
        <f t="shared" si="2"/>
        <v>0</v>
      </c>
      <c r="F66" s="22"/>
      <c r="G66" s="22"/>
      <c r="H66" s="22"/>
      <c r="I66" s="22"/>
      <c r="J66" s="22"/>
      <c r="K66" s="22"/>
      <c r="L66" s="22"/>
      <c r="M66" s="22"/>
      <c r="N66" s="22"/>
      <c r="O66" s="22"/>
      <c r="P66" s="22"/>
      <c r="Q66" s="22"/>
      <c r="R66" s="1"/>
      <c r="S66" s="39"/>
      <c r="T66" s="1"/>
      <c r="U66" s="1"/>
      <c r="V66" s="1"/>
      <c r="W66" s="1"/>
      <c r="X66" s="1"/>
      <c r="Y66" s="1"/>
      <c r="Z66" s="1"/>
    </row>
    <row r="67" spans="1:26" ht="15.75" customHeight="1" x14ac:dyDescent="0.2">
      <c r="A67" s="21">
        <f>Kontoplan!B57</f>
        <v>7791</v>
      </c>
      <c r="B67" s="21" t="str">
        <f>Kontoplan!C57</f>
        <v>Internstøtte grupper</v>
      </c>
      <c r="C67" s="22"/>
      <c r="D67" s="22"/>
      <c r="E67" s="31">
        <f t="shared" si="2"/>
        <v>0</v>
      </c>
      <c r="F67" s="22"/>
      <c r="G67" s="22"/>
      <c r="H67" s="22"/>
      <c r="I67" s="22"/>
      <c r="J67" s="22"/>
      <c r="K67" s="22"/>
      <c r="L67" s="22"/>
      <c r="M67" s="22"/>
      <c r="N67" s="22"/>
      <c r="O67" s="22"/>
      <c r="P67" s="22"/>
      <c r="Q67" s="22"/>
      <c r="R67" s="1"/>
      <c r="S67" s="39"/>
      <c r="T67" s="1"/>
      <c r="U67" s="1"/>
      <c r="V67" s="1"/>
      <c r="W67" s="1"/>
      <c r="X67" s="1"/>
      <c r="Y67" s="1"/>
      <c r="Z67" s="1"/>
    </row>
    <row r="68" spans="1:26" ht="15.75" customHeight="1" x14ac:dyDescent="0.2">
      <c r="A68" s="21">
        <f>Kontoplan!B58</f>
        <v>8050</v>
      </c>
      <c r="B68" s="21" t="str">
        <f>Kontoplan!C58</f>
        <v>Annen renteinntekt</v>
      </c>
      <c r="C68" s="22"/>
      <c r="D68" s="22"/>
      <c r="E68" s="31">
        <f t="shared" si="2"/>
        <v>0</v>
      </c>
      <c r="F68" s="22"/>
      <c r="G68" s="22"/>
      <c r="H68" s="22"/>
      <c r="I68" s="22"/>
      <c r="J68" s="22"/>
      <c r="K68" s="22"/>
      <c r="L68" s="22"/>
      <c r="M68" s="22"/>
      <c r="N68" s="22"/>
      <c r="O68" s="22"/>
      <c r="P68" s="22"/>
      <c r="Q68" s="22"/>
      <c r="R68" s="1"/>
      <c r="S68" s="39"/>
      <c r="T68" s="1"/>
      <c r="U68" s="1"/>
      <c r="V68" s="1"/>
      <c r="W68" s="1"/>
      <c r="X68" s="1"/>
      <c r="Y68" s="1"/>
      <c r="Z68" s="1"/>
    </row>
    <row r="69" spans="1:26" ht="15.75" customHeight="1" x14ac:dyDescent="0.2">
      <c r="A69" s="21">
        <f>Kontoplan!B59</f>
        <v>8150</v>
      </c>
      <c r="B69" s="21" t="str">
        <f>Kontoplan!C59</f>
        <v>Annen rentekostnad</v>
      </c>
      <c r="C69" s="22"/>
      <c r="D69" s="22"/>
      <c r="E69" s="31">
        <f t="shared" si="2"/>
        <v>0</v>
      </c>
      <c r="F69" s="22"/>
      <c r="G69" s="22"/>
      <c r="H69" s="22"/>
      <c r="I69" s="22"/>
      <c r="J69" s="22"/>
      <c r="K69" s="22"/>
      <c r="L69" s="22"/>
      <c r="M69" s="22"/>
      <c r="N69" s="22"/>
      <c r="O69" s="22"/>
      <c r="P69" s="22"/>
      <c r="Q69" s="22"/>
      <c r="R69" s="1"/>
      <c r="S69" s="39"/>
      <c r="T69" s="1"/>
      <c r="U69" s="1"/>
      <c r="V69" s="1"/>
      <c r="W69" s="1"/>
      <c r="X69" s="1"/>
      <c r="Y69" s="1"/>
      <c r="Z69" s="1"/>
    </row>
    <row r="70" spans="1:26" ht="15.75" customHeight="1" x14ac:dyDescent="0.2">
      <c r="A70" s="21">
        <f>Kontoplan!B60</f>
        <v>8170</v>
      </c>
      <c r="B70" s="21" t="str">
        <f>Kontoplan!C60</f>
        <v>Annen finanskostnad</v>
      </c>
      <c r="C70" s="22"/>
      <c r="D70" s="22"/>
      <c r="E70" s="31">
        <f t="shared" si="2"/>
        <v>0</v>
      </c>
      <c r="F70" s="22"/>
      <c r="G70" s="22"/>
      <c r="H70" s="22"/>
      <c r="I70" s="22"/>
      <c r="J70" s="22"/>
      <c r="K70" s="22"/>
      <c r="L70" s="22"/>
      <c r="M70" s="22"/>
      <c r="N70" s="22"/>
      <c r="O70" s="22"/>
      <c r="P70" s="22"/>
      <c r="Q70" s="22"/>
      <c r="R70" s="1"/>
      <c r="S70" s="39"/>
      <c r="T70" s="1"/>
      <c r="U70" s="1"/>
      <c r="V70" s="1"/>
      <c r="W70" s="1"/>
      <c r="X70" s="1"/>
      <c r="Y70" s="1"/>
      <c r="Z70" s="1"/>
    </row>
    <row r="71" spans="1:26" ht="15.75" customHeight="1" x14ac:dyDescent="0.2">
      <c r="A71" s="1"/>
      <c r="B71" s="1"/>
      <c r="C71" s="28"/>
      <c r="D71" s="28"/>
      <c r="E71" s="28"/>
      <c r="F71" s="28"/>
      <c r="G71" s="28"/>
      <c r="H71" s="28"/>
      <c r="I71" s="28"/>
      <c r="J71" s="28"/>
      <c r="K71" s="28"/>
      <c r="L71" s="28"/>
      <c r="M71" s="28"/>
      <c r="N71" s="28"/>
      <c r="O71" s="28"/>
      <c r="P71" s="28"/>
      <c r="Q71" s="28"/>
      <c r="R71" s="1"/>
      <c r="S71" s="1"/>
      <c r="T71" s="1"/>
      <c r="U71" s="1"/>
      <c r="V71" s="1"/>
      <c r="W71" s="1"/>
      <c r="X71" s="1"/>
      <c r="Y71" s="1"/>
      <c r="Z71" s="1"/>
    </row>
    <row r="72" spans="1:26" ht="15.75" customHeight="1" x14ac:dyDescent="0.2">
      <c r="A72" s="63" t="s">
        <v>172</v>
      </c>
      <c r="B72" s="61"/>
      <c r="C72" s="30">
        <f t="shared" ref="C72:Q72" si="3">SUM(C39:C71)</f>
        <v>0</v>
      </c>
      <c r="D72" s="30">
        <f t="shared" si="3"/>
        <v>0</v>
      </c>
      <c r="E72" s="31">
        <f t="shared" si="3"/>
        <v>0</v>
      </c>
      <c r="F72" s="30">
        <f t="shared" si="3"/>
        <v>0</v>
      </c>
      <c r="G72" s="30">
        <f t="shared" si="3"/>
        <v>0</v>
      </c>
      <c r="H72" s="30">
        <f t="shared" si="3"/>
        <v>0</v>
      </c>
      <c r="I72" s="30">
        <f t="shared" si="3"/>
        <v>0</v>
      </c>
      <c r="J72" s="30">
        <f t="shared" si="3"/>
        <v>0</v>
      </c>
      <c r="K72" s="30">
        <f t="shared" si="3"/>
        <v>0</v>
      </c>
      <c r="L72" s="30">
        <f t="shared" si="3"/>
        <v>0</v>
      </c>
      <c r="M72" s="30">
        <f t="shared" si="3"/>
        <v>0</v>
      </c>
      <c r="N72" s="30">
        <f t="shared" si="3"/>
        <v>0</v>
      </c>
      <c r="O72" s="30">
        <f t="shared" si="3"/>
        <v>0</v>
      </c>
      <c r="P72" s="30">
        <f t="shared" si="3"/>
        <v>0</v>
      </c>
      <c r="Q72" s="30">
        <f t="shared" si="3"/>
        <v>0</v>
      </c>
      <c r="R72" s="1"/>
      <c r="S72" s="3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3" t="s">
        <v>173</v>
      </c>
      <c r="B74" s="61"/>
      <c r="C74" s="30">
        <f t="shared" ref="C74:Q74" si="4">C32+C72</f>
        <v>0</v>
      </c>
      <c r="D74" s="30">
        <f t="shared" si="4"/>
        <v>0</v>
      </c>
      <c r="E74" s="31">
        <f t="shared" si="4"/>
        <v>0</v>
      </c>
      <c r="F74" s="30">
        <f t="shared" si="4"/>
        <v>0</v>
      </c>
      <c r="G74" s="30">
        <f t="shared" si="4"/>
        <v>0</v>
      </c>
      <c r="H74" s="30">
        <f t="shared" si="4"/>
        <v>0</v>
      </c>
      <c r="I74" s="30">
        <f t="shared" si="4"/>
        <v>0</v>
      </c>
      <c r="J74" s="30">
        <f t="shared" si="4"/>
        <v>0</v>
      </c>
      <c r="K74" s="30">
        <f t="shared" si="4"/>
        <v>0</v>
      </c>
      <c r="L74" s="30">
        <f t="shared" si="4"/>
        <v>0</v>
      </c>
      <c r="M74" s="30">
        <f t="shared" si="4"/>
        <v>0</v>
      </c>
      <c r="N74" s="30">
        <f t="shared" si="4"/>
        <v>0</v>
      </c>
      <c r="O74" s="30">
        <f t="shared" si="4"/>
        <v>0</v>
      </c>
      <c r="P74" s="30">
        <f t="shared" si="4"/>
        <v>0</v>
      </c>
      <c r="Q74" s="30">
        <f t="shared" si="4"/>
        <v>0</v>
      </c>
      <c r="R74" s="1"/>
      <c r="S74" s="3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pane xSplit="1" topLeftCell="B1" activePane="topRight" state="frozen"/>
      <selection pane="topRight" activeCell="C2" sqref="C2"/>
    </sheetView>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176</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6"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7" t="s">
        <v>126</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8" t="str">
        <f ca="1">MID(CELL("filename",A1),FIND("]",CELL("filename",A1))+1,255)</f>
        <v>Drift</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5" t="s">
        <v>161</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9" t="s">
        <v>162</v>
      </c>
      <c r="B12" s="19" t="s">
        <v>163</v>
      </c>
      <c r="C12" s="19" t="s">
        <v>164</v>
      </c>
      <c r="D12" s="19" t="s">
        <v>165</v>
      </c>
      <c r="E12" s="20" t="s">
        <v>166</v>
      </c>
      <c r="F12" s="19" t="s">
        <v>177</v>
      </c>
      <c r="G12" s="19" t="s">
        <v>178</v>
      </c>
      <c r="H12" s="19" t="s">
        <v>179</v>
      </c>
      <c r="I12" s="19" t="s">
        <v>180</v>
      </c>
      <c r="J12" s="19" t="s">
        <v>181</v>
      </c>
      <c r="K12" s="19" t="s">
        <v>182</v>
      </c>
      <c r="L12" s="19" t="s">
        <v>183</v>
      </c>
      <c r="M12" s="19" t="s">
        <v>184</v>
      </c>
      <c r="N12" s="19" t="s">
        <v>185</v>
      </c>
      <c r="O12" s="19" t="s">
        <v>186</v>
      </c>
      <c r="P12" s="19" t="s">
        <v>187</v>
      </c>
      <c r="Q12" s="19" t="s">
        <v>188</v>
      </c>
      <c r="R12" s="38"/>
      <c r="S12" s="19" t="s">
        <v>189</v>
      </c>
      <c r="T12" s="1"/>
      <c r="U12" s="1"/>
      <c r="V12" s="1"/>
      <c r="W12" s="1"/>
      <c r="X12" s="1"/>
      <c r="Y12" s="1"/>
      <c r="Z12" s="1"/>
    </row>
    <row r="13" spans="1:26" ht="15.75" customHeight="1" x14ac:dyDescent="0.2">
      <c r="A13" s="21">
        <f>Kontoplan!B11</f>
        <v>3000</v>
      </c>
      <c r="B13" s="21" t="str">
        <f>Kontoplan!C11</f>
        <v>Salgsinntekter, avgiftspliktig</v>
      </c>
      <c r="C13" s="22"/>
      <c r="D13" s="22"/>
      <c r="E13" s="31">
        <f t="shared" ref="E13:E30" si="0">SUM(F13:Q13)</f>
        <v>0</v>
      </c>
      <c r="F13" s="22">
        <v>0</v>
      </c>
      <c r="G13" s="22">
        <v>0</v>
      </c>
      <c r="H13" s="22">
        <v>0</v>
      </c>
      <c r="I13" s="22">
        <v>0</v>
      </c>
      <c r="J13" s="22">
        <v>0</v>
      </c>
      <c r="K13" s="22">
        <v>0</v>
      </c>
      <c r="L13" s="22">
        <v>0</v>
      </c>
      <c r="M13" s="22">
        <v>0</v>
      </c>
      <c r="N13" s="22">
        <v>0</v>
      </c>
      <c r="O13" s="22">
        <v>0</v>
      </c>
      <c r="P13" s="22">
        <v>0</v>
      </c>
      <c r="Q13" s="22">
        <v>0</v>
      </c>
      <c r="R13" s="1"/>
      <c r="S13" s="39"/>
      <c r="T13" s="1"/>
      <c r="U13" s="1"/>
      <c r="V13" s="1"/>
      <c r="W13" s="1"/>
      <c r="X13" s="1"/>
      <c r="Y13" s="1"/>
      <c r="Z13" s="1"/>
    </row>
    <row r="14" spans="1:26" ht="15.75" customHeight="1" x14ac:dyDescent="0.2">
      <c r="A14" s="21">
        <f>Kontoplan!B12</f>
        <v>3009</v>
      </c>
      <c r="B14" s="21" t="str">
        <f>Kontoplan!C12</f>
        <v>Sponsorinntekt</v>
      </c>
      <c r="C14" s="22"/>
      <c r="D14" s="22"/>
      <c r="E14" s="31">
        <f t="shared" si="0"/>
        <v>0</v>
      </c>
      <c r="F14" s="22">
        <v>0</v>
      </c>
      <c r="G14" s="22">
        <v>0</v>
      </c>
      <c r="H14" s="22">
        <v>0</v>
      </c>
      <c r="I14" s="22">
        <v>0</v>
      </c>
      <c r="J14" s="22">
        <v>0</v>
      </c>
      <c r="K14" s="22">
        <v>0</v>
      </c>
      <c r="L14" s="22">
        <v>0</v>
      </c>
      <c r="M14" s="22">
        <v>0</v>
      </c>
      <c r="N14" s="22">
        <v>0</v>
      </c>
      <c r="O14" s="22">
        <v>0</v>
      </c>
      <c r="P14" s="22">
        <v>0</v>
      </c>
      <c r="Q14" s="22">
        <v>0</v>
      </c>
      <c r="R14" s="1"/>
      <c r="S14" s="39"/>
      <c r="T14" s="1"/>
      <c r="U14" s="1"/>
      <c r="V14" s="1"/>
      <c r="W14" s="1"/>
      <c r="X14" s="1"/>
      <c r="Y14" s="1"/>
      <c r="Z14" s="1"/>
    </row>
    <row r="15" spans="1:26" ht="15.75" customHeight="1" x14ac:dyDescent="0.2">
      <c r="A15" s="21">
        <f>Kontoplan!B13</f>
        <v>3100</v>
      </c>
      <c r="B15" s="21" t="str">
        <f>Kontoplan!C13</f>
        <v>Salgsinntekter, avgiftsfri</v>
      </c>
      <c r="C15" s="22"/>
      <c r="D15" s="22"/>
      <c r="E15" s="31">
        <f t="shared" si="0"/>
        <v>-334000</v>
      </c>
      <c r="F15" s="22">
        <v>0</v>
      </c>
      <c r="G15" s="22">
        <v>0</v>
      </c>
      <c r="H15" s="22">
        <v>-58500</v>
      </c>
      <c r="I15" s="22">
        <v>-100000</v>
      </c>
      <c r="J15" s="22">
        <v>0</v>
      </c>
      <c r="K15" s="22">
        <v>-58500</v>
      </c>
      <c r="L15" s="22">
        <v>0</v>
      </c>
      <c r="M15" s="22">
        <v>0</v>
      </c>
      <c r="N15" s="22">
        <v>-58500</v>
      </c>
      <c r="O15" s="22">
        <v>0</v>
      </c>
      <c r="P15" s="22">
        <v>0</v>
      </c>
      <c r="Q15" s="22">
        <v>-58500</v>
      </c>
      <c r="R15" s="1"/>
      <c r="S15" s="39"/>
      <c r="T15" s="1"/>
      <c r="U15" s="1"/>
      <c r="V15" s="1"/>
      <c r="W15" s="1"/>
      <c r="X15" s="1"/>
      <c r="Y15" s="1"/>
      <c r="Z15" s="1"/>
    </row>
    <row r="16" spans="1:26" ht="15.75" customHeight="1" x14ac:dyDescent="0.2">
      <c r="A16" s="21">
        <f>Kontoplan!B14</f>
        <v>3101</v>
      </c>
      <c r="B16" s="21" t="str">
        <f>Kontoplan!C14</f>
        <v>Dugnad</v>
      </c>
      <c r="C16" s="22"/>
      <c r="D16" s="22"/>
      <c r="E16" s="31">
        <f t="shared" si="0"/>
        <v>0</v>
      </c>
      <c r="F16" s="22">
        <v>0</v>
      </c>
      <c r="G16" s="22">
        <v>0</v>
      </c>
      <c r="H16" s="22">
        <v>0</v>
      </c>
      <c r="I16" s="22">
        <v>0</v>
      </c>
      <c r="J16" s="22">
        <v>0</v>
      </c>
      <c r="K16" s="22">
        <v>0</v>
      </c>
      <c r="L16" s="22">
        <v>0</v>
      </c>
      <c r="M16" s="22">
        <v>0</v>
      </c>
      <c r="N16" s="22">
        <v>0</v>
      </c>
      <c r="O16" s="22">
        <v>0</v>
      </c>
      <c r="P16" s="22">
        <v>0</v>
      </c>
      <c r="Q16" s="22">
        <v>0</v>
      </c>
      <c r="R16" s="1"/>
      <c r="S16" s="39"/>
      <c r="T16" s="1"/>
      <c r="U16" s="1"/>
      <c r="V16" s="1"/>
      <c r="W16" s="1"/>
      <c r="X16" s="1"/>
      <c r="Y16" s="1"/>
      <c r="Z16" s="1"/>
    </row>
    <row r="17" spans="1:26" ht="15.75" customHeight="1" x14ac:dyDescent="0.2">
      <c r="A17" s="21">
        <f>Kontoplan!B15</f>
        <v>3410</v>
      </c>
      <c r="B17" s="21" t="str">
        <f>Kontoplan!C15</f>
        <v>Tilskudd fra Oslo Kommune</v>
      </c>
      <c r="C17" s="22"/>
      <c r="D17" s="22"/>
      <c r="E17" s="31">
        <f t="shared" si="0"/>
        <v>0</v>
      </c>
      <c r="F17" s="22">
        <v>0</v>
      </c>
      <c r="G17" s="22">
        <v>0</v>
      </c>
      <c r="H17" s="22">
        <v>0</v>
      </c>
      <c r="I17" s="22">
        <v>0</v>
      </c>
      <c r="J17" s="22">
        <v>0</v>
      </c>
      <c r="K17" s="22">
        <v>0</v>
      </c>
      <c r="L17" s="22">
        <v>0</v>
      </c>
      <c r="M17" s="22">
        <v>0</v>
      </c>
      <c r="N17" s="22">
        <v>0</v>
      </c>
      <c r="O17" s="22">
        <v>0</v>
      </c>
      <c r="P17" s="22">
        <v>0</v>
      </c>
      <c r="Q17" s="22">
        <v>0</v>
      </c>
      <c r="R17" s="1"/>
      <c r="S17" s="39"/>
      <c r="T17" s="1"/>
      <c r="U17" s="1"/>
      <c r="V17" s="1"/>
      <c r="W17" s="1"/>
      <c r="X17" s="1"/>
      <c r="Y17" s="1"/>
      <c r="Z17" s="1"/>
    </row>
    <row r="18" spans="1:26" ht="15.75" customHeight="1" x14ac:dyDescent="0.2">
      <c r="A18" s="21">
        <f>Kontoplan!B16</f>
        <v>3420</v>
      </c>
      <c r="B18" s="21" t="str">
        <f>Kontoplan!C16</f>
        <v>Momskompensasjon</v>
      </c>
      <c r="C18" s="22"/>
      <c r="D18" s="22"/>
      <c r="E18" s="31">
        <f t="shared" si="0"/>
        <v>-100000</v>
      </c>
      <c r="F18" s="22">
        <v>0</v>
      </c>
      <c r="G18" s="22">
        <v>0</v>
      </c>
      <c r="H18" s="22">
        <v>0</v>
      </c>
      <c r="I18" s="22">
        <v>0</v>
      </c>
      <c r="J18" s="22">
        <v>0</v>
      </c>
      <c r="K18" s="22">
        <v>0</v>
      </c>
      <c r="L18" s="22">
        <v>0</v>
      </c>
      <c r="M18" s="22">
        <v>0</v>
      </c>
      <c r="N18" s="22">
        <v>0</v>
      </c>
      <c r="O18" s="22">
        <v>0</v>
      </c>
      <c r="P18" s="22">
        <v>0</v>
      </c>
      <c r="Q18" s="22">
        <v>-100000</v>
      </c>
      <c r="R18" s="1"/>
      <c r="S18" s="39"/>
      <c r="T18" s="1"/>
      <c r="U18" s="1"/>
      <c r="V18" s="1"/>
      <c r="W18" s="1"/>
      <c r="X18" s="1"/>
      <c r="Y18" s="1"/>
      <c r="Z18" s="1"/>
    </row>
    <row r="19" spans="1:26" ht="15.75" customHeight="1" x14ac:dyDescent="0.2">
      <c r="A19" s="21">
        <f>Kontoplan!B17</f>
        <v>3430</v>
      </c>
      <c r="B19" s="21" t="str">
        <f>Kontoplan!C17</f>
        <v>Grasrotandelen Norsk Tipping</v>
      </c>
      <c r="C19" s="22"/>
      <c r="D19" s="22"/>
      <c r="E19" s="31">
        <f t="shared" si="0"/>
        <v>0</v>
      </c>
      <c r="F19" s="22">
        <v>0</v>
      </c>
      <c r="G19" s="22">
        <v>0</v>
      </c>
      <c r="H19" s="22">
        <v>0</v>
      </c>
      <c r="I19" s="22">
        <v>0</v>
      </c>
      <c r="J19" s="22">
        <v>0</v>
      </c>
      <c r="K19" s="22">
        <v>0</v>
      </c>
      <c r="L19" s="22">
        <v>0</v>
      </c>
      <c r="M19" s="22">
        <v>0</v>
      </c>
      <c r="N19" s="22">
        <v>0</v>
      </c>
      <c r="O19" s="22">
        <v>0</v>
      </c>
      <c r="P19" s="22">
        <v>0</v>
      </c>
      <c r="Q19" s="22">
        <v>0</v>
      </c>
      <c r="R19" s="1"/>
      <c r="S19" s="39"/>
      <c r="T19" s="1"/>
      <c r="U19" s="1"/>
      <c r="V19" s="1"/>
      <c r="W19" s="1"/>
      <c r="X19" s="1"/>
      <c r="Y19" s="1"/>
      <c r="Z19" s="1"/>
    </row>
    <row r="20" spans="1:26" ht="15.75" customHeight="1" x14ac:dyDescent="0.2">
      <c r="A20" s="21">
        <f>Kontoplan!B18</f>
        <v>3900</v>
      </c>
      <c r="B20" s="21" t="str">
        <f>Kontoplan!C18</f>
        <v>Annen driftsrelatert inntekt</v>
      </c>
      <c r="C20" s="22"/>
      <c r="D20" s="22"/>
      <c r="E20" s="31">
        <f t="shared" si="0"/>
        <v>0</v>
      </c>
      <c r="F20" s="22">
        <v>0</v>
      </c>
      <c r="G20" s="22">
        <v>0</v>
      </c>
      <c r="H20" s="22">
        <v>0</v>
      </c>
      <c r="I20" s="22">
        <v>0</v>
      </c>
      <c r="J20" s="22">
        <v>0</v>
      </c>
      <c r="K20" s="22">
        <v>0</v>
      </c>
      <c r="L20" s="22">
        <v>0</v>
      </c>
      <c r="M20" s="22">
        <v>0</v>
      </c>
      <c r="N20" s="22">
        <v>0</v>
      </c>
      <c r="O20" s="22">
        <v>0</v>
      </c>
      <c r="P20" s="22">
        <v>0</v>
      </c>
      <c r="Q20" s="22">
        <v>0</v>
      </c>
      <c r="R20" s="1"/>
      <c r="S20" s="39"/>
      <c r="T20" s="1"/>
      <c r="U20" s="1"/>
      <c r="V20" s="1"/>
      <c r="W20" s="1"/>
      <c r="X20" s="1"/>
      <c r="Y20" s="1"/>
      <c r="Z20" s="1"/>
    </row>
    <row r="21" spans="1:26" ht="15.75" customHeight="1" x14ac:dyDescent="0.2">
      <c r="A21" s="21">
        <f>Kontoplan!B19</f>
        <v>3901</v>
      </c>
      <c r="B21" s="21" t="str">
        <f>Kontoplan!C19</f>
        <v>Internstøtte BI Athletics</v>
      </c>
      <c r="C21" s="22"/>
      <c r="D21" s="22"/>
      <c r="E21" s="31">
        <f t="shared" si="0"/>
        <v>0</v>
      </c>
      <c r="F21" s="22">
        <v>0</v>
      </c>
      <c r="G21" s="22">
        <v>0</v>
      </c>
      <c r="H21" s="22">
        <v>0</v>
      </c>
      <c r="I21" s="22">
        <v>0</v>
      </c>
      <c r="J21" s="22">
        <v>0</v>
      </c>
      <c r="K21" s="22">
        <v>0</v>
      </c>
      <c r="L21" s="22">
        <v>0</v>
      </c>
      <c r="M21" s="22">
        <v>0</v>
      </c>
      <c r="N21" s="22">
        <v>0</v>
      </c>
      <c r="O21" s="22">
        <v>0</v>
      </c>
      <c r="P21" s="22">
        <v>0</v>
      </c>
      <c r="Q21" s="22">
        <v>0</v>
      </c>
      <c r="R21" s="1"/>
      <c r="S21" s="39"/>
      <c r="T21" s="1"/>
      <c r="U21" s="1"/>
      <c r="V21" s="1"/>
      <c r="W21" s="1"/>
      <c r="X21" s="1"/>
      <c r="Y21" s="1"/>
      <c r="Z21" s="1"/>
    </row>
    <row r="22" spans="1:26" ht="15.75" customHeight="1" x14ac:dyDescent="0.2">
      <c r="A22" s="21">
        <f>Kontoplan!B20</f>
        <v>3920</v>
      </c>
      <c r="B22" s="21" t="str">
        <f>Kontoplan!C20</f>
        <v>Medlemskontingent</v>
      </c>
      <c r="C22" s="22"/>
      <c r="D22" s="22"/>
      <c r="E22" s="31">
        <f t="shared" si="0"/>
        <v>-300000</v>
      </c>
      <c r="F22" s="22">
        <v>-300000</v>
      </c>
      <c r="G22" s="22">
        <v>0</v>
      </c>
      <c r="H22" s="22">
        <v>0</v>
      </c>
      <c r="I22" s="22">
        <v>0</v>
      </c>
      <c r="J22" s="22">
        <v>0</v>
      </c>
      <c r="K22" s="22">
        <v>0</v>
      </c>
      <c r="L22" s="22">
        <v>0</v>
      </c>
      <c r="M22" s="22">
        <v>0</v>
      </c>
      <c r="N22" s="22">
        <v>0</v>
      </c>
      <c r="O22" s="22"/>
      <c r="P22" s="22">
        <v>0</v>
      </c>
      <c r="Q22" s="22">
        <v>0</v>
      </c>
      <c r="R22" s="1"/>
      <c r="S22" s="39"/>
      <c r="T22" s="1"/>
      <c r="U22" s="1"/>
      <c r="V22" s="1"/>
      <c r="W22" s="1"/>
      <c r="X22" s="1"/>
      <c r="Y22" s="1"/>
      <c r="Z22" s="1"/>
    </row>
    <row r="23" spans="1:26" ht="15.75" customHeight="1" x14ac:dyDescent="0.2">
      <c r="A23" s="21">
        <f>Kontoplan!B21</f>
        <v>3921</v>
      </c>
      <c r="B23" s="21" t="str">
        <f>Kontoplan!C21</f>
        <v>Gruppeavgift</v>
      </c>
      <c r="C23" s="22"/>
      <c r="D23" s="22"/>
      <c r="E23" s="31">
        <f t="shared" si="0"/>
        <v>0</v>
      </c>
      <c r="F23" s="22">
        <v>0</v>
      </c>
      <c r="G23" s="22">
        <v>0</v>
      </c>
      <c r="H23" s="22">
        <v>0</v>
      </c>
      <c r="I23" s="22">
        <v>0</v>
      </c>
      <c r="J23" s="22">
        <v>0</v>
      </c>
      <c r="K23" s="22">
        <v>0</v>
      </c>
      <c r="L23" s="22">
        <v>0</v>
      </c>
      <c r="M23" s="22">
        <v>0</v>
      </c>
      <c r="N23" s="22">
        <v>0</v>
      </c>
      <c r="O23" s="22">
        <v>0</v>
      </c>
      <c r="P23" s="22">
        <v>0</v>
      </c>
      <c r="Q23" s="22">
        <v>0</v>
      </c>
      <c r="R23" s="1"/>
      <c r="S23" s="39"/>
      <c r="T23" s="1"/>
      <c r="U23" s="1"/>
      <c r="V23" s="1"/>
      <c r="W23" s="1"/>
      <c r="X23" s="1"/>
      <c r="Y23" s="1"/>
      <c r="Z23" s="1"/>
    </row>
    <row r="24" spans="1:26" ht="15.75" customHeight="1" x14ac:dyDescent="0.2">
      <c r="A24" s="21">
        <f>Kontoplan!B22</f>
        <v>3930</v>
      </c>
      <c r="B24" s="21" t="str">
        <f>Kontoplan!C22</f>
        <v>Treningsavgift</v>
      </c>
      <c r="C24" s="22"/>
      <c r="D24" s="22"/>
      <c r="E24" s="31">
        <f t="shared" si="0"/>
        <v>0</v>
      </c>
      <c r="F24" s="22">
        <v>0</v>
      </c>
      <c r="G24" s="22">
        <v>0</v>
      </c>
      <c r="H24" s="22">
        <v>0</v>
      </c>
      <c r="I24" s="22">
        <v>0</v>
      </c>
      <c r="J24" s="22">
        <v>0</v>
      </c>
      <c r="K24" s="22">
        <v>0</v>
      </c>
      <c r="L24" s="22">
        <v>0</v>
      </c>
      <c r="M24" s="22">
        <v>0</v>
      </c>
      <c r="N24" s="22">
        <v>0</v>
      </c>
      <c r="O24" s="22">
        <v>0</v>
      </c>
      <c r="P24" s="22">
        <v>0</v>
      </c>
      <c r="Q24" s="22">
        <v>0</v>
      </c>
      <c r="R24" s="1"/>
      <c r="S24" s="39"/>
      <c r="T24" s="1"/>
      <c r="U24" s="1"/>
      <c r="V24" s="1"/>
      <c r="W24" s="1"/>
      <c r="X24" s="1"/>
      <c r="Y24" s="1"/>
      <c r="Z24" s="1"/>
    </row>
    <row r="25" spans="1:26" ht="15.75" customHeight="1" x14ac:dyDescent="0.2">
      <c r="A25" s="21">
        <f>Kontoplan!B23</f>
        <v>3990</v>
      </c>
      <c r="B25" s="21" t="str">
        <f>Kontoplan!C23</f>
        <v>Kontingent fra BI-studenter</v>
      </c>
      <c r="C25" s="22"/>
      <c r="D25" s="22"/>
      <c r="E25" s="31">
        <f t="shared" si="0"/>
        <v>0</v>
      </c>
      <c r="F25" s="22">
        <v>0</v>
      </c>
      <c r="G25" s="22">
        <v>0</v>
      </c>
      <c r="H25" s="22">
        <v>0</v>
      </c>
      <c r="I25" s="22">
        <v>0</v>
      </c>
      <c r="J25" s="22">
        <v>0</v>
      </c>
      <c r="K25" s="22">
        <v>0</v>
      </c>
      <c r="L25" s="22">
        <v>0</v>
      </c>
      <c r="M25" s="22">
        <v>0</v>
      </c>
      <c r="N25" s="22">
        <v>0</v>
      </c>
      <c r="O25" s="22">
        <v>0</v>
      </c>
      <c r="P25" s="22">
        <v>0</v>
      </c>
      <c r="Q25" s="22">
        <v>0</v>
      </c>
      <c r="R25" s="1"/>
      <c r="S25" s="39"/>
      <c r="T25" s="1"/>
      <c r="U25" s="1"/>
      <c r="V25" s="1"/>
      <c r="W25" s="1"/>
      <c r="X25" s="1"/>
      <c r="Y25" s="1"/>
      <c r="Z25" s="1"/>
    </row>
    <row r="26" spans="1:26" ht="15.75" customHeight="1" x14ac:dyDescent="0.2">
      <c r="A26" s="21">
        <f>Kontoplan!B24</f>
        <v>3991</v>
      </c>
      <c r="B26" s="21" t="str">
        <f>Kontoplan!C24</f>
        <v>Støtte fra BISO</v>
      </c>
      <c r="C26" s="22"/>
      <c r="D26" s="22"/>
      <c r="E26" s="31">
        <f t="shared" si="0"/>
        <v>0</v>
      </c>
      <c r="F26" s="22">
        <v>0</v>
      </c>
      <c r="G26" s="22">
        <v>0</v>
      </c>
      <c r="H26" s="22">
        <v>0</v>
      </c>
      <c r="I26" s="22">
        <v>0</v>
      </c>
      <c r="J26" s="22">
        <v>0</v>
      </c>
      <c r="K26" s="22">
        <v>0</v>
      </c>
      <c r="L26" s="22">
        <v>0</v>
      </c>
      <c r="M26" s="22">
        <v>0</v>
      </c>
      <c r="N26" s="22">
        <v>0</v>
      </c>
      <c r="O26" s="22">
        <v>0</v>
      </c>
      <c r="P26" s="22">
        <v>0</v>
      </c>
      <c r="Q26" s="22">
        <v>0</v>
      </c>
      <c r="R26" s="1"/>
      <c r="S26" s="39"/>
      <c r="T26" s="1"/>
      <c r="U26" s="1"/>
      <c r="V26" s="1"/>
      <c r="W26" s="1"/>
      <c r="X26" s="1"/>
      <c r="Y26" s="1"/>
      <c r="Z26" s="1"/>
    </row>
    <row r="27" spans="1:26" ht="15.75" customHeight="1" x14ac:dyDescent="0.2">
      <c r="A27" s="21">
        <f>Kontoplan!B25</f>
        <v>3992</v>
      </c>
      <c r="B27" s="21" t="str">
        <f>Kontoplan!C25</f>
        <v>Støtte fra BI</v>
      </c>
      <c r="C27" s="22"/>
      <c r="D27" s="22"/>
      <c r="E27" s="31">
        <f t="shared" si="0"/>
        <v>0</v>
      </c>
      <c r="F27" s="22">
        <v>0</v>
      </c>
      <c r="G27" s="22">
        <v>0</v>
      </c>
      <c r="H27" s="22">
        <v>0</v>
      </c>
      <c r="I27" s="22">
        <v>0</v>
      </c>
      <c r="J27" s="22">
        <v>0</v>
      </c>
      <c r="K27" s="22">
        <v>0</v>
      </c>
      <c r="L27" s="22">
        <v>0</v>
      </c>
      <c r="M27" s="22">
        <v>0</v>
      </c>
      <c r="N27" s="22">
        <v>0</v>
      </c>
      <c r="O27" s="22">
        <v>0</v>
      </c>
      <c r="P27" s="22">
        <v>0</v>
      </c>
      <c r="Q27" s="22">
        <v>0</v>
      </c>
      <c r="R27" s="1"/>
      <c r="S27" s="39"/>
      <c r="T27" s="1"/>
      <c r="U27" s="1"/>
      <c r="V27" s="1"/>
      <c r="W27" s="1"/>
      <c r="X27" s="1"/>
      <c r="Y27" s="1"/>
      <c r="Z27" s="1"/>
    </row>
    <row r="28" spans="1:26" ht="15.75" customHeight="1" x14ac:dyDescent="0.2">
      <c r="A28" s="21">
        <f>Kontoplan!B26</f>
        <v>3993</v>
      </c>
      <c r="B28" s="21" t="str">
        <f>Kontoplan!C26</f>
        <v>Støtte fra Velferdstinget</v>
      </c>
      <c r="C28" s="22"/>
      <c r="D28" s="22"/>
      <c r="E28" s="31">
        <f t="shared" si="0"/>
        <v>-730000</v>
      </c>
      <c r="F28" s="22">
        <v>0</v>
      </c>
      <c r="G28" s="22">
        <v>-365000</v>
      </c>
      <c r="H28" s="22">
        <v>0</v>
      </c>
      <c r="I28" s="22">
        <v>0</v>
      </c>
      <c r="J28" s="22">
        <v>0</v>
      </c>
      <c r="K28" s="22">
        <v>0</v>
      </c>
      <c r="L28" s="22">
        <v>0</v>
      </c>
      <c r="M28" s="22">
        <v>0</v>
      </c>
      <c r="N28" s="22">
        <v>-365000</v>
      </c>
      <c r="O28" s="22">
        <v>0</v>
      </c>
      <c r="P28" s="22">
        <v>0</v>
      </c>
      <c r="Q28" s="22">
        <v>0</v>
      </c>
      <c r="R28" s="1"/>
      <c r="S28" s="39"/>
      <c r="T28" s="1"/>
      <c r="U28" s="1"/>
      <c r="V28" s="1"/>
      <c r="W28" s="1"/>
      <c r="X28" s="1"/>
      <c r="Y28" s="1"/>
      <c r="Z28" s="1"/>
    </row>
    <row r="29" spans="1:26" ht="15.75" customHeight="1" x14ac:dyDescent="0.2">
      <c r="A29" s="21">
        <f>Kontoplan!B27</f>
        <v>3994</v>
      </c>
      <c r="B29" s="21" t="str">
        <f>Kontoplan!C27</f>
        <v>Støtte fra NSI</v>
      </c>
      <c r="C29" s="22"/>
      <c r="D29" s="22"/>
      <c r="E29" s="31">
        <f t="shared" si="0"/>
        <v>0</v>
      </c>
      <c r="F29" s="22">
        <v>0</v>
      </c>
      <c r="G29" s="22">
        <v>0</v>
      </c>
      <c r="H29" s="22">
        <v>0</v>
      </c>
      <c r="I29" s="22">
        <v>0</v>
      </c>
      <c r="J29" s="22">
        <v>0</v>
      </c>
      <c r="K29" s="22">
        <v>0</v>
      </c>
      <c r="L29" s="22">
        <v>0</v>
      </c>
      <c r="M29" s="22">
        <v>0</v>
      </c>
      <c r="N29" s="22">
        <v>0</v>
      </c>
      <c r="O29" s="22">
        <v>0</v>
      </c>
      <c r="P29" s="22">
        <v>0</v>
      </c>
      <c r="Q29" s="22">
        <v>0</v>
      </c>
      <c r="R29" s="1"/>
      <c r="S29" s="39"/>
      <c r="T29" s="1"/>
      <c r="U29" s="1"/>
      <c r="V29" s="1"/>
      <c r="W29" s="1"/>
      <c r="X29" s="1"/>
      <c r="Y29" s="1"/>
      <c r="Z29" s="1"/>
    </row>
    <row r="30" spans="1:26" ht="15.75" customHeight="1" x14ac:dyDescent="0.2">
      <c r="A30" s="21">
        <f>Kontoplan!B28</f>
        <v>3995</v>
      </c>
      <c r="B30" s="21" t="str">
        <f>Kontoplan!C28</f>
        <v>Annen støtte</v>
      </c>
      <c r="C30" s="22"/>
      <c r="D30" s="22"/>
      <c r="E30" s="31">
        <f t="shared" si="0"/>
        <v>0</v>
      </c>
      <c r="F30" s="22">
        <v>0</v>
      </c>
      <c r="G30" s="22">
        <v>0</v>
      </c>
      <c r="H30" s="22">
        <v>0</v>
      </c>
      <c r="I30" s="22">
        <v>0</v>
      </c>
      <c r="J30" s="22">
        <v>0</v>
      </c>
      <c r="K30" s="22">
        <v>0</v>
      </c>
      <c r="L30" s="22">
        <v>0</v>
      </c>
      <c r="M30" s="22">
        <v>0</v>
      </c>
      <c r="N30" s="22">
        <v>0</v>
      </c>
      <c r="O30" s="22">
        <v>0</v>
      </c>
      <c r="P30" s="22">
        <v>0</v>
      </c>
      <c r="Q30" s="22">
        <v>0</v>
      </c>
      <c r="R30" s="1"/>
      <c r="S30" s="39"/>
      <c r="T30" s="1"/>
      <c r="U30" s="1"/>
      <c r="V30" s="1"/>
      <c r="W30" s="1"/>
      <c r="X30" s="1"/>
      <c r="Y30" s="1"/>
      <c r="Z30" s="1"/>
    </row>
    <row r="31" spans="1:26" ht="15.75" customHeight="1" x14ac:dyDescent="0.2">
      <c r="A31" s="1"/>
      <c r="B31" s="1"/>
      <c r="C31" s="28"/>
      <c r="D31" s="28"/>
      <c r="E31" s="28"/>
      <c r="F31" s="28"/>
      <c r="G31" s="28"/>
      <c r="H31" s="28"/>
      <c r="I31" s="28"/>
      <c r="J31" s="28"/>
      <c r="K31" s="28"/>
      <c r="L31" s="28"/>
      <c r="M31" s="28"/>
      <c r="N31" s="28"/>
      <c r="O31" s="28"/>
      <c r="P31" s="28"/>
      <c r="Q31" s="28"/>
      <c r="R31" s="1"/>
      <c r="S31" s="1"/>
      <c r="T31" s="1"/>
      <c r="U31" s="1"/>
      <c r="V31" s="1"/>
      <c r="W31" s="1"/>
      <c r="X31" s="1"/>
      <c r="Y31" s="1"/>
      <c r="Z31" s="1"/>
    </row>
    <row r="32" spans="1:26" ht="15.75" customHeight="1" x14ac:dyDescent="0.2">
      <c r="A32" s="63" t="s">
        <v>170</v>
      </c>
      <c r="B32" s="61"/>
      <c r="C32" s="30">
        <f t="shared" ref="C32:Q32" si="1">SUM(C13:C31)</f>
        <v>0</v>
      </c>
      <c r="D32" s="30">
        <f t="shared" si="1"/>
        <v>0</v>
      </c>
      <c r="E32" s="31">
        <f t="shared" si="1"/>
        <v>-1464000</v>
      </c>
      <c r="F32" s="30">
        <f t="shared" si="1"/>
        <v>-300000</v>
      </c>
      <c r="G32" s="30">
        <f t="shared" si="1"/>
        <v>-365000</v>
      </c>
      <c r="H32" s="30">
        <f t="shared" si="1"/>
        <v>-58500</v>
      </c>
      <c r="I32" s="30">
        <f t="shared" si="1"/>
        <v>-100000</v>
      </c>
      <c r="J32" s="30">
        <f t="shared" si="1"/>
        <v>0</v>
      </c>
      <c r="K32" s="30">
        <f t="shared" si="1"/>
        <v>-58500</v>
      </c>
      <c r="L32" s="30">
        <f t="shared" si="1"/>
        <v>0</v>
      </c>
      <c r="M32" s="30">
        <f t="shared" si="1"/>
        <v>0</v>
      </c>
      <c r="N32" s="30">
        <f t="shared" si="1"/>
        <v>-423500</v>
      </c>
      <c r="O32" s="30">
        <f t="shared" si="1"/>
        <v>0</v>
      </c>
      <c r="P32" s="30">
        <f t="shared" si="1"/>
        <v>0</v>
      </c>
      <c r="Q32" s="30">
        <f t="shared" si="1"/>
        <v>-158500</v>
      </c>
      <c r="R32" s="1"/>
      <c r="S32" s="3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5" t="s">
        <v>171</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9" t="s">
        <v>162</v>
      </c>
      <c r="B38" s="19" t="s">
        <v>163</v>
      </c>
      <c r="C38" s="19" t="s">
        <v>164</v>
      </c>
      <c r="D38" s="19" t="s">
        <v>165</v>
      </c>
      <c r="E38" s="20" t="s">
        <v>166</v>
      </c>
      <c r="F38" s="19" t="s">
        <v>177</v>
      </c>
      <c r="G38" s="19" t="s">
        <v>178</v>
      </c>
      <c r="H38" s="19" t="s">
        <v>179</v>
      </c>
      <c r="I38" s="19" t="s">
        <v>180</v>
      </c>
      <c r="J38" s="19" t="s">
        <v>181</v>
      </c>
      <c r="K38" s="19" t="s">
        <v>182</v>
      </c>
      <c r="L38" s="19" t="s">
        <v>183</v>
      </c>
      <c r="M38" s="19" t="s">
        <v>184</v>
      </c>
      <c r="N38" s="19" t="s">
        <v>185</v>
      </c>
      <c r="O38" s="19" t="s">
        <v>186</v>
      </c>
      <c r="P38" s="19" t="s">
        <v>187</v>
      </c>
      <c r="Q38" s="19" t="s">
        <v>188</v>
      </c>
      <c r="R38" s="38"/>
      <c r="S38" s="19" t="s">
        <v>189</v>
      </c>
      <c r="T38" s="1"/>
      <c r="U38" s="1"/>
      <c r="V38" s="1"/>
      <c r="W38" s="1"/>
      <c r="X38" s="1"/>
      <c r="Y38" s="1"/>
      <c r="Z38" s="1"/>
    </row>
    <row r="39" spans="1:26" ht="15.75" customHeight="1" x14ac:dyDescent="0.2">
      <c r="A39" s="21">
        <f>Kontoplan!B29</f>
        <v>5910</v>
      </c>
      <c r="B39" s="21" t="str">
        <f>Kontoplan!C29</f>
        <v>Lunsjkort</v>
      </c>
      <c r="C39" s="22"/>
      <c r="D39" s="22"/>
      <c r="E39" s="31">
        <f t="shared" ref="E39:E70" si="2">SUM(F39:Q39)</f>
        <v>0</v>
      </c>
      <c r="F39" s="22">
        <v>0</v>
      </c>
      <c r="G39" s="22">
        <v>0</v>
      </c>
      <c r="H39" s="22">
        <v>0</v>
      </c>
      <c r="I39" s="22">
        <v>0</v>
      </c>
      <c r="J39" s="22">
        <v>0</v>
      </c>
      <c r="K39" s="22">
        <v>0</v>
      </c>
      <c r="L39" s="22">
        <v>0</v>
      </c>
      <c r="M39" s="22">
        <v>0</v>
      </c>
      <c r="N39" s="22">
        <v>0</v>
      </c>
      <c r="O39" s="22">
        <v>0</v>
      </c>
      <c r="P39" s="22">
        <v>0</v>
      </c>
      <c r="Q39" s="22">
        <v>0</v>
      </c>
      <c r="R39" s="1"/>
      <c r="S39" s="39"/>
      <c r="T39" s="1"/>
      <c r="U39" s="1"/>
      <c r="V39" s="1"/>
      <c r="W39" s="1"/>
      <c r="X39" s="1"/>
      <c r="Y39" s="1"/>
      <c r="Z39" s="1"/>
    </row>
    <row r="40" spans="1:26" ht="15.75" customHeight="1" x14ac:dyDescent="0.2">
      <c r="A40" s="21">
        <f>Kontoplan!B30</f>
        <v>5995</v>
      </c>
      <c r="B40" s="21" t="str">
        <f>Kontoplan!C30</f>
        <v>Styrekostnader</v>
      </c>
      <c r="C40" s="22"/>
      <c r="D40" s="22"/>
      <c r="E40" s="31">
        <f t="shared" si="2"/>
        <v>0</v>
      </c>
      <c r="F40" s="22">
        <v>0</v>
      </c>
      <c r="G40" s="22">
        <v>0</v>
      </c>
      <c r="H40" s="22">
        <v>0</v>
      </c>
      <c r="I40" s="22">
        <v>0</v>
      </c>
      <c r="J40" s="22">
        <v>0</v>
      </c>
      <c r="K40" s="22">
        <v>0</v>
      </c>
      <c r="L40" s="22">
        <v>0</v>
      </c>
      <c r="M40" s="22">
        <v>0</v>
      </c>
      <c r="N40" s="22">
        <v>0</v>
      </c>
      <c r="O40" s="22">
        <v>0</v>
      </c>
      <c r="P40" s="22">
        <v>0</v>
      </c>
      <c r="Q40" s="22">
        <v>0</v>
      </c>
      <c r="R40" s="1"/>
      <c r="S40" s="39"/>
      <c r="T40" s="1"/>
      <c r="U40" s="1"/>
      <c r="V40" s="1"/>
      <c r="W40" s="1"/>
      <c r="X40" s="1"/>
      <c r="Y40" s="1"/>
      <c r="Z40" s="1"/>
    </row>
    <row r="41" spans="1:26" ht="15.75" customHeight="1" x14ac:dyDescent="0.2">
      <c r="A41" s="21">
        <f>Kontoplan!B31</f>
        <v>6480</v>
      </c>
      <c r="B41" s="21" t="str">
        <f>Kontoplan!C31</f>
        <v>Leiekostnad idrett</v>
      </c>
      <c r="C41" s="22"/>
      <c r="D41" s="22"/>
      <c r="E41" s="31">
        <f t="shared" si="2"/>
        <v>0</v>
      </c>
      <c r="F41" s="22">
        <v>0</v>
      </c>
      <c r="G41" s="22">
        <v>0</v>
      </c>
      <c r="H41" s="22">
        <v>0</v>
      </c>
      <c r="I41" s="22">
        <v>0</v>
      </c>
      <c r="J41" s="22">
        <v>0</v>
      </c>
      <c r="K41" s="22">
        <v>0</v>
      </c>
      <c r="L41" s="22">
        <v>0</v>
      </c>
      <c r="M41" s="22">
        <v>0</v>
      </c>
      <c r="N41" s="22">
        <v>0</v>
      </c>
      <c r="O41" s="22">
        <v>0</v>
      </c>
      <c r="P41" s="22">
        <v>0</v>
      </c>
      <c r="Q41" s="22">
        <v>0</v>
      </c>
      <c r="R41" s="1"/>
      <c r="S41" s="39"/>
      <c r="T41" s="1"/>
      <c r="U41" s="1"/>
      <c r="V41" s="1"/>
      <c r="W41" s="1"/>
      <c r="X41" s="1"/>
      <c r="Y41" s="1"/>
      <c r="Z41" s="1"/>
    </row>
    <row r="42" spans="1:26" ht="15.75" customHeight="1" x14ac:dyDescent="0.2">
      <c r="A42" s="21">
        <f>Kontoplan!B32</f>
        <v>6490</v>
      </c>
      <c r="B42" s="21" t="str">
        <f>Kontoplan!C32</f>
        <v>Leiekostnad annen</v>
      </c>
      <c r="C42" s="22"/>
      <c r="D42" s="22"/>
      <c r="E42" s="31">
        <f t="shared" si="2"/>
        <v>0</v>
      </c>
      <c r="F42" s="22">
        <v>0</v>
      </c>
      <c r="G42" s="22">
        <v>0</v>
      </c>
      <c r="H42" s="22">
        <v>0</v>
      </c>
      <c r="I42" s="22">
        <v>0</v>
      </c>
      <c r="J42" s="22">
        <v>0</v>
      </c>
      <c r="K42" s="22">
        <v>0</v>
      </c>
      <c r="L42" s="22">
        <v>0</v>
      </c>
      <c r="M42" s="22">
        <v>0</v>
      </c>
      <c r="N42" s="22">
        <v>0</v>
      </c>
      <c r="O42" s="22">
        <v>0</v>
      </c>
      <c r="P42" s="22">
        <v>0</v>
      </c>
      <c r="Q42" s="22">
        <v>0</v>
      </c>
      <c r="R42" s="1"/>
      <c r="S42" s="39"/>
      <c r="T42" s="1"/>
      <c r="U42" s="1"/>
      <c r="V42" s="1"/>
      <c r="W42" s="1"/>
      <c r="X42" s="1"/>
      <c r="Y42" s="1"/>
      <c r="Z42" s="1"/>
    </row>
    <row r="43" spans="1:26" ht="15.75" customHeight="1" x14ac:dyDescent="0.2">
      <c r="A43" s="21">
        <f>Kontoplan!B33</f>
        <v>6540</v>
      </c>
      <c r="B43" s="21" t="str">
        <f>Kontoplan!C33</f>
        <v>Idrettsutstyr</v>
      </c>
      <c r="C43" s="22"/>
      <c r="D43" s="22"/>
      <c r="E43" s="31">
        <f t="shared" si="2"/>
        <v>10000</v>
      </c>
      <c r="F43" s="22">
        <v>0</v>
      </c>
      <c r="G43" s="22">
        <v>0</v>
      </c>
      <c r="H43" s="22">
        <v>5000</v>
      </c>
      <c r="I43" s="22">
        <v>0</v>
      </c>
      <c r="J43" s="22">
        <v>0</v>
      </c>
      <c r="K43" s="22">
        <v>0</v>
      </c>
      <c r="L43" s="22">
        <v>0</v>
      </c>
      <c r="M43" s="22">
        <v>0</v>
      </c>
      <c r="N43" s="22">
        <v>0</v>
      </c>
      <c r="O43" s="22">
        <v>5000</v>
      </c>
      <c r="P43" s="22">
        <v>0</v>
      </c>
      <c r="Q43" s="22">
        <v>0</v>
      </c>
      <c r="R43" s="1"/>
      <c r="S43" s="39"/>
      <c r="T43" s="1"/>
      <c r="U43" s="1"/>
      <c r="V43" s="1"/>
      <c r="W43" s="1"/>
      <c r="X43" s="1"/>
      <c r="Y43" s="1"/>
      <c r="Z43" s="1"/>
    </row>
    <row r="44" spans="1:26" ht="15.75" customHeight="1" x14ac:dyDescent="0.2">
      <c r="A44" s="21">
        <f>Kontoplan!B34</f>
        <v>6550</v>
      </c>
      <c r="B44" s="21" t="str">
        <f>Kontoplan!C34</f>
        <v>Driftsmateriale</v>
      </c>
      <c r="C44" s="22"/>
      <c r="D44" s="22"/>
      <c r="E44" s="31">
        <f t="shared" si="2"/>
        <v>0</v>
      </c>
      <c r="F44" s="22">
        <v>0</v>
      </c>
      <c r="G44" s="22">
        <v>0</v>
      </c>
      <c r="H44" s="22">
        <v>0</v>
      </c>
      <c r="I44" s="22">
        <v>0</v>
      </c>
      <c r="J44" s="22">
        <v>0</v>
      </c>
      <c r="K44" s="22">
        <v>0</v>
      </c>
      <c r="L44" s="22">
        <v>0</v>
      </c>
      <c r="M44" s="22">
        <v>0</v>
      </c>
      <c r="N44" s="22">
        <v>0</v>
      </c>
      <c r="O44" s="22">
        <v>0</v>
      </c>
      <c r="P44" s="22">
        <v>0</v>
      </c>
      <c r="Q44" s="22">
        <v>0</v>
      </c>
      <c r="R44" s="1"/>
      <c r="S44" s="39"/>
      <c r="T44" s="1"/>
      <c r="U44" s="1"/>
      <c r="V44" s="1"/>
      <c r="W44" s="1"/>
      <c r="X44" s="1"/>
      <c r="Y44" s="1"/>
      <c r="Z44" s="1"/>
    </row>
    <row r="45" spans="1:26" ht="15.75" customHeight="1" x14ac:dyDescent="0.2">
      <c r="A45" s="21">
        <f>Kontoplan!B35</f>
        <v>6555</v>
      </c>
      <c r="B45" s="21" t="str">
        <f>Kontoplan!C35</f>
        <v>Andre driftskostnader</v>
      </c>
      <c r="C45" s="22"/>
      <c r="D45" s="22"/>
      <c r="E45" s="31">
        <f t="shared" si="2"/>
        <v>16400</v>
      </c>
      <c r="F45" s="22"/>
      <c r="G45" s="22">
        <v>0</v>
      </c>
      <c r="H45" s="22">
        <v>0</v>
      </c>
      <c r="I45" s="22">
        <v>0</v>
      </c>
      <c r="J45" s="22">
        <v>0</v>
      </c>
      <c r="K45" s="22">
        <v>0</v>
      </c>
      <c r="L45" s="22">
        <v>0</v>
      </c>
      <c r="M45" s="22">
        <v>0</v>
      </c>
      <c r="N45" s="22">
        <v>0</v>
      </c>
      <c r="O45" s="22"/>
      <c r="P45" s="22">
        <v>11400</v>
      </c>
      <c r="Q45" s="22">
        <v>5000</v>
      </c>
      <c r="R45" s="1"/>
      <c r="S45" s="39"/>
      <c r="T45" s="1"/>
      <c r="U45" s="1"/>
      <c r="V45" s="1"/>
      <c r="W45" s="1"/>
      <c r="X45" s="1"/>
      <c r="Y45" s="1"/>
      <c r="Z45" s="1"/>
    </row>
    <row r="46" spans="1:26" ht="15.75" customHeight="1" x14ac:dyDescent="0.2">
      <c r="A46" s="21">
        <f>Kontoplan!B36</f>
        <v>6571</v>
      </c>
      <c r="B46" s="21" t="str">
        <f>Kontoplan!C36</f>
        <v>Drakter</v>
      </c>
      <c r="C46" s="22"/>
      <c r="D46" s="22"/>
      <c r="E46" s="31">
        <f t="shared" si="2"/>
        <v>0</v>
      </c>
      <c r="F46" s="22">
        <v>0</v>
      </c>
      <c r="G46" s="22">
        <v>0</v>
      </c>
      <c r="H46" s="22">
        <v>0</v>
      </c>
      <c r="I46" s="22">
        <v>0</v>
      </c>
      <c r="J46" s="22">
        <v>0</v>
      </c>
      <c r="K46" s="22">
        <v>0</v>
      </c>
      <c r="L46" s="22">
        <v>0</v>
      </c>
      <c r="M46" s="22">
        <v>0</v>
      </c>
      <c r="N46" s="22">
        <v>0</v>
      </c>
      <c r="O46" s="22">
        <v>0</v>
      </c>
      <c r="P46" s="22">
        <v>0</v>
      </c>
      <c r="Q46" s="22">
        <v>0</v>
      </c>
      <c r="R46" s="1"/>
      <c r="S46" s="39"/>
      <c r="T46" s="1"/>
      <c r="U46" s="1"/>
      <c r="V46" s="1"/>
      <c r="W46" s="1"/>
      <c r="X46" s="1"/>
      <c r="Y46" s="1"/>
      <c r="Z46" s="1"/>
    </row>
    <row r="47" spans="1:26" ht="15.75" customHeight="1" x14ac:dyDescent="0.2">
      <c r="A47" s="21">
        <f>Kontoplan!B37</f>
        <v>6572</v>
      </c>
      <c r="B47" s="21" t="str">
        <f>Kontoplan!C37</f>
        <v>Annet klær</v>
      </c>
      <c r="C47" s="22"/>
      <c r="D47" s="22"/>
      <c r="E47" s="31">
        <f t="shared" si="2"/>
        <v>100000</v>
      </c>
      <c r="F47" s="22">
        <v>0</v>
      </c>
      <c r="G47" s="22">
        <v>50000</v>
      </c>
      <c r="H47" s="22"/>
      <c r="I47" s="22">
        <v>0</v>
      </c>
      <c r="J47" s="22">
        <v>0</v>
      </c>
      <c r="K47" s="22">
        <v>0</v>
      </c>
      <c r="L47" s="22">
        <v>0</v>
      </c>
      <c r="M47" s="22">
        <v>0</v>
      </c>
      <c r="N47" s="22">
        <v>50000</v>
      </c>
      <c r="O47" s="22">
        <v>0</v>
      </c>
      <c r="P47" s="22">
        <v>0</v>
      </c>
      <c r="Q47" s="22"/>
      <c r="R47" s="1"/>
      <c r="S47" s="39"/>
      <c r="T47" s="1"/>
      <c r="U47" s="1"/>
      <c r="V47" s="1"/>
      <c r="W47" s="1"/>
      <c r="X47" s="1"/>
      <c r="Y47" s="1"/>
      <c r="Z47" s="1"/>
    </row>
    <row r="48" spans="1:26" ht="15.75" customHeight="1" x14ac:dyDescent="0.2">
      <c r="A48" s="21">
        <f>Kontoplan!B38</f>
        <v>6620</v>
      </c>
      <c r="B48" s="21" t="str">
        <f>Kontoplan!C38</f>
        <v>Reparasjon og vedlikehold</v>
      </c>
      <c r="C48" s="22"/>
      <c r="D48" s="22"/>
      <c r="E48" s="31">
        <f t="shared" si="2"/>
        <v>0</v>
      </c>
      <c r="F48" s="22">
        <v>0</v>
      </c>
      <c r="G48" s="22"/>
      <c r="H48" s="22">
        <v>0</v>
      </c>
      <c r="I48" s="22">
        <v>0</v>
      </c>
      <c r="J48" s="22">
        <v>0</v>
      </c>
      <c r="K48" s="22">
        <v>0</v>
      </c>
      <c r="L48" s="22">
        <v>0</v>
      </c>
      <c r="M48" s="22">
        <v>0</v>
      </c>
      <c r="N48" s="22">
        <v>0</v>
      </c>
      <c r="O48" s="22">
        <v>0</v>
      </c>
      <c r="P48" s="22">
        <v>0</v>
      </c>
      <c r="Q48" s="22">
        <v>0</v>
      </c>
      <c r="R48" s="1"/>
      <c r="S48" s="39"/>
      <c r="T48" s="1"/>
      <c r="U48" s="1"/>
      <c r="V48" s="1"/>
      <c r="W48" s="1"/>
      <c r="X48" s="1"/>
      <c r="Y48" s="1"/>
      <c r="Z48" s="1"/>
    </row>
    <row r="49" spans="1:26" ht="15.75" customHeight="1" x14ac:dyDescent="0.2">
      <c r="A49" s="21">
        <f>Kontoplan!B39</f>
        <v>6705</v>
      </c>
      <c r="B49" s="21" t="str">
        <f>Kontoplan!C39</f>
        <v>Regnskapshonorar</v>
      </c>
      <c r="C49" s="22"/>
      <c r="D49" s="22"/>
      <c r="E49" s="31">
        <f t="shared" si="2"/>
        <v>435500</v>
      </c>
      <c r="F49" s="22">
        <v>25500</v>
      </c>
      <c r="G49" s="22">
        <v>25500</v>
      </c>
      <c r="H49" s="22">
        <v>95000</v>
      </c>
      <c r="I49" s="22">
        <v>85500</v>
      </c>
      <c r="J49" s="22">
        <v>25500</v>
      </c>
      <c r="K49" s="22">
        <v>25500</v>
      </c>
      <c r="L49" s="22">
        <v>25500</v>
      </c>
      <c r="M49" s="22">
        <v>25500</v>
      </c>
      <c r="N49" s="22">
        <v>25500</v>
      </c>
      <c r="O49" s="22">
        <v>25500</v>
      </c>
      <c r="P49" s="22">
        <v>25500</v>
      </c>
      <c r="Q49" s="22">
        <v>25500</v>
      </c>
      <c r="R49" s="1"/>
      <c r="S49" s="39"/>
      <c r="T49" s="1"/>
      <c r="U49" s="1"/>
      <c r="V49" s="1"/>
      <c r="W49" s="1"/>
      <c r="X49" s="1"/>
      <c r="Y49" s="1"/>
      <c r="Z49" s="1"/>
    </row>
    <row r="50" spans="1:26" ht="15.75" customHeight="1" x14ac:dyDescent="0.2">
      <c r="A50" s="21">
        <f>Kontoplan!B40</f>
        <v>6710</v>
      </c>
      <c r="B50" s="21" t="str">
        <f>Kontoplan!C40</f>
        <v>Dommerhonorar</v>
      </c>
      <c r="C50" s="22"/>
      <c r="D50" s="22"/>
      <c r="E50" s="31">
        <f t="shared" si="2"/>
        <v>0</v>
      </c>
      <c r="F50" s="22">
        <v>0</v>
      </c>
      <c r="G50" s="22">
        <v>0</v>
      </c>
      <c r="H50" s="22">
        <v>0</v>
      </c>
      <c r="I50" s="22">
        <v>0</v>
      </c>
      <c r="J50" s="22">
        <v>0</v>
      </c>
      <c r="K50" s="22">
        <v>0</v>
      </c>
      <c r="L50" s="22">
        <v>0</v>
      </c>
      <c r="M50" s="22">
        <v>0</v>
      </c>
      <c r="N50" s="22">
        <v>0</v>
      </c>
      <c r="O50" s="22">
        <v>0</v>
      </c>
      <c r="P50" s="22">
        <v>0</v>
      </c>
      <c r="Q50" s="22">
        <v>0</v>
      </c>
      <c r="R50" s="1"/>
      <c r="S50" s="39"/>
      <c r="T50" s="1"/>
      <c r="U50" s="1"/>
      <c r="V50" s="1"/>
      <c r="W50" s="1"/>
      <c r="X50" s="1"/>
      <c r="Y50" s="1"/>
      <c r="Z50" s="1"/>
    </row>
    <row r="51" spans="1:26" ht="15.75" customHeight="1" x14ac:dyDescent="0.2">
      <c r="A51" s="21">
        <f>Kontoplan!B41</f>
        <v>6711</v>
      </c>
      <c r="B51" s="21" t="str">
        <f>Kontoplan!C41</f>
        <v>Trenerhonorar</v>
      </c>
      <c r="C51" s="22"/>
      <c r="D51" s="22"/>
      <c r="E51" s="31">
        <f t="shared" si="2"/>
        <v>0</v>
      </c>
      <c r="F51" s="22">
        <v>0</v>
      </c>
      <c r="G51" s="22">
        <v>0</v>
      </c>
      <c r="H51" s="22">
        <v>0</v>
      </c>
      <c r="I51" s="22">
        <v>0</v>
      </c>
      <c r="J51" s="22">
        <v>0</v>
      </c>
      <c r="K51" s="22">
        <v>0</v>
      </c>
      <c r="L51" s="22">
        <v>0</v>
      </c>
      <c r="M51" s="22">
        <v>0</v>
      </c>
      <c r="N51" s="22">
        <v>0</v>
      </c>
      <c r="O51" s="22">
        <v>0</v>
      </c>
      <c r="P51" s="22">
        <v>0</v>
      </c>
      <c r="Q51" s="22">
        <v>0</v>
      </c>
      <c r="R51" s="1"/>
      <c r="S51" s="39"/>
      <c r="T51" s="1"/>
      <c r="U51" s="1"/>
      <c r="V51" s="1"/>
      <c r="W51" s="1"/>
      <c r="X51" s="1"/>
      <c r="Y51" s="1"/>
      <c r="Z51" s="1"/>
    </row>
    <row r="52" spans="1:26" ht="15.75" customHeight="1" x14ac:dyDescent="0.2">
      <c r="A52" s="21">
        <f>Kontoplan!B42</f>
        <v>6800</v>
      </c>
      <c r="B52" s="21" t="str">
        <f>Kontoplan!C42</f>
        <v>Kontorrekvisita</v>
      </c>
      <c r="C52" s="22"/>
      <c r="D52" s="22"/>
      <c r="E52" s="31">
        <f t="shared" si="2"/>
        <v>0</v>
      </c>
      <c r="F52" s="22">
        <v>0</v>
      </c>
      <c r="G52" s="22">
        <v>0</v>
      </c>
      <c r="H52" s="22">
        <v>0</v>
      </c>
      <c r="I52" s="22">
        <v>0</v>
      </c>
      <c r="J52" s="22">
        <v>0</v>
      </c>
      <c r="K52" s="22">
        <v>0</v>
      </c>
      <c r="L52" s="22">
        <v>0</v>
      </c>
      <c r="M52" s="22">
        <v>0</v>
      </c>
      <c r="N52" s="22">
        <v>0</v>
      </c>
      <c r="O52" s="22">
        <v>0</v>
      </c>
      <c r="P52" s="22">
        <v>0</v>
      </c>
      <c r="Q52" s="22">
        <v>0</v>
      </c>
      <c r="R52" s="1"/>
      <c r="S52" s="39"/>
      <c r="T52" s="1"/>
      <c r="U52" s="1"/>
      <c r="V52" s="1"/>
      <c r="W52" s="1"/>
      <c r="X52" s="1"/>
      <c r="Y52" s="1"/>
      <c r="Z52" s="1"/>
    </row>
    <row r="53" spans="1:26" ht="15.75" customHeight="1" x14ac:dyDescent="0.2">
      <c r="A53" s="21">
        <f>Kontoplan!B43</f>
        <v>6810</v>
      </c>
      <c r="B53" s="21" t="str">
        <f>Kontoplan!C43</f>
        <v>Datakostnad</v>
      </c>
      <c r="C53" s="22"/>
      <c r="D53" s="22"/>
      <c r="E53" s="31">
        <f t="shared" si="2"/>
        <v>0</v>
      </c>
      <c r="F53" s="22">
        <v>0</v>
      </c>
      <c r="G53" s="22">
        <v>0</v>
      </c>
      <c r="H53" s="22">
        <v>0</v>
      </c>
      <c r="I53" s="22">
        <v>0</v>
      </c>
      <c r="J53" s="22">
        <v>0</v>
      </c>
      <c r="K53" s="22">
        <v>0</v>
      </c>
      <c r="L53" s="22">
        <v>0</v>
      </c>
      <c r="M53" s="22">
        <v>0</v>
      </c>
      <c r="N53" s="22">
        <v>0</v>
      </c>
      <c r="O53" s="22">
        <v>0</v>
      </c>
      <c r="P53" s="22">
        <v>0</v>
      </c>
      <c r="Q53" s="22">
        <v>0</v>
      </c>
      <c r="R53" s="1"/>
      <c r="S53" s="39"/>
      <c r="T53" s="1"/>
      <c r="U53" s="1"/>
      <c r="V53" s="1"/>
      <c r="W53" s="1"/>
      <c r="X53" s="1"/>
      <c r="Y53" s="1"/>
      <c r="Z53" s="1"/>
    </row>
    <row r="54" spans="1:26" ht="15.75" customHeight="1" x14ac:dyDescent="0.2">
      <c r="A54" s="21">
        <f>Kontoplan!B44</f>
        <v>6860</v>
      </c>
      <c r="B54" s="21" t="str">
        <f>Kontoplan!C44</f>
        <v>Møte, kurs, oppdatering o.l</v>
      </c>
      <c r="C54" s="22"/>
      <c r="D54" s="22"/>
      <c r="E54" s="31">
        <f t="shared" si="2"/>
        <v>10000</v>
      </c>
      <c r="F54" s="22">
        <v>5000</v>
      </c>
      <c r="G54" s="22">
        <v>5000</v>
      </c>
      <c r="H54" s="22"/>
      <c r="I54" s="22">
        <v>0</v>
      </c>
      <c r="J54" s="22">
        <v>0</v>
      </c>
      <c r="K54" s="22">
        <v>0</v>
      </c>
      <c r="L54" s="22">
        <v>0</v>
      </c>
      <c r="M54" s="22">
        <v>0</v>
      </c>
      <c r="N54" s="22"/>
      <c r="O54" s="22">
        <v>0</v>
      </c>
      <c r="P54" s="22">
        <v>0</v>
      </c>
      <c r="Q54" s="22">
        <v>0</v>
      </c>
      <c r="R54" s="1"/>
      <c r="S54" s="39"/>
      <c r="T54" s="1"/>
      <c r="U54" s="1"/>
      <c r="V54" s="1"/>
      <c r="W54" s="1"/>
      <c r="X54" s="1"/>
      <c r="Y54" s="1"/>
      <c r="Z54" s="1"/>
    </row>
    <row r="55" spans="1:26" ht="15.75" customHeight="1" x14ac:dyDescent="0.2">
      <c r="A55" s="21">
        <f>Kontoplan!B45</f>
        <v>6900</v>
      </c>
      <c r="B55" s="21" t="str">
        <f>Kontoplan!C45</f>
        <v>Mobil</v>
      </c>
      <c r="C55" s="22"/>
      <c r="D55" s="22"/>
      <c r="E55" s="31">
        <f t="shared" si="2"/>
        <v>0</v>
      </c>
      <c r="F55" s="22">
        <v>0</v>
      </c>
      <c r="G55" s="22">
        <v>0</v>
      </c>
      <c r="H55" s="22">
        <v>0</v>
      </c>
      <c r="I55" s="22">
        <v>0</v>
      </c>
      <c r="J55" s="22">
        <v>0</v>
      </c>
      <c r="K55" s="22">
        <v>0</v>
      </c>
      <c r="L55" s="22">
        <v>0</v>
      </c>
      <c r="M55" s="22">
        <v>0</v>
      </c>
      <c r="N55" s="22">
        <v>0</v>
      </c>
      <c r="O55" s="22">
        <v>0</v>
      </c>
      <c r="P55" s="22">
        <v>0</v>
      </c>
      <c r="Q55" s="22">
        <v>0</v>
      </c>
      <c r="R55" s="1"/>
      <c r="S55" s="39"/>
      <c r="T55" s="1"/>
      <c r="U55" s="1"/>
      <c r="V55" s="1"/>
      <c r="W55" s="1"/>
      <c r="X55" s="1"/>
      <c r="Y55" s="1"/>
      <c r="Z55" s="1"/>
    </row>
    <row r="56" spans="1:26" ht="15.75" customHeight="1" x14ac:dyDescent="0.2">
      <c r="A56" s="21">
        <f>Kontoplan!B46</f>
        <v>7140</v>
      </c>
      <c r="B56" s="21" t="str">
        <f>Kontoplan!C46</f>
        <v>Reisekostnad idrett</v>
      </c>
      <c r="C56" s="22"/>
      <c r="D56" s="22"/>
      <c r="E56" s="31">
        <f t="shared" si="2"/>
        <v>0</v>
      </c>
      <c r="F56" s="22">
        <v>0</v>
      </c>
      <c r="G56" s="22">
        <v>0</v>
      </c>
      <c r="H56" s="22">
        <v>0</v>
      </c>
      <c r="I56" s="22">
        <v>0</v>
      </c>
      <c r="J56" s="22">
        <v>0</v>
      </c>
      <c r="K56" s="22">
        <v>0</v>
      </c>
      <c r="L56" s="22">
        <v>0</v>
      </c>
      <c r="M56" s="22">
        <v>0</v>
      </c>
      <c r="N56" s="22">
        <v>0</v>
      </c>
      <c r="O56" s="22">
        <v>0</v>
      </c>
      <c r="P56" s="22">
        <v>0</v>
      </c>
      <c r="Q56" s="22">
        <v>0</v>
      </c>
      <c r="R56" s="1"/>
      <c r="S56" s="39"/>
      <c r="T56" s="1"/>
      <c r="U56" s="1"/>
      <c r="V56" s="1"/>
      <c r="W56" s="1"/>
      <c r="X56" s="1"/>
      <c r="Y56" s="1"/>
      <c r="Z56" s="1"/>
    </row>
    <row r="57" spans="1:26" ht="15.75" customHeight="1" x14ac:dyDescent="0.2">
      <c r="A57" s="21">
        <f>Kontoplan!B47</f>
        <v>7141</v>
      </c>
      <c r="B57" s="21" t="str">
        <f>Kontoplan!C47</f>
        <v>Reisekostnad annet</v>
      </c>
      <c r="C57" s="22"/>
      <c r="D57" s="22"/>
      <c r="E57" s="31">
        <f t="shared" si="2"/>
        <v>0</v>
      </c>
      <c r="F57" s="22">
        <v>0</v>
      </c>
      <c r="G57" s="22">
        <v>0</v>
      </c>
      <c r="H57" s="22">
        <v>0</v>
      </c>
      <c r="I57" s="22">
        <v>0</v>
      </c>
      <c r="J57" s="22">
        <v>0</v>
      </c>
      <c r="K57" s="22">
        <v>0</v>
      </c>
      <c r="L57" s="22">
        <v>0</v>
      </c>
      <c r="M57" s="22">
        <v>0</v>
      </c>
      <c r="N57" s="22">
        <v>0</v>
      </c>
      <c r="O57" s="22">
        <v>0</v>
      </c>
      <c r="P57" s="22">
        <v>0</v>
      </c>
      <c r="Q57" s="22">
        <v>0</v>
      </c>
      <c r="R57" s="1"/>
      <c r="S57" s="39"/>
      <c r="T57" s="1"/>
      <c r="U57" s="1"/>
      <c r="V57" s="1"/>
      <c r="W57" s="1"/>
      <c r="X57" s="1"/>
      <c r="Y57" s="1"/>
      <c r="Z57" s="1"/>
    </row>
    <row r="58" spans="1:26" ht="15.75" customHeight="1" x14ac:dyDescent="0.2">
      <c r="A58" s="21">
        <f>Kontoplan!B48</f>
        <v>7310</v>
      </c>
      <c r="B58" s="21" t="str">
        <f>Kontoplan!C48</f>
        <v>Arrangement, idrett</v>
      </c>
      <c r="C58" s="22"/>
      <c r="D58" s="22"/>
      <c r="E58" s="31">
        <f t="shared" si="2"/>
        <v>0</v>
      </c>
      <c r="F58" s="22">
        <v>0</v>
      </c>
      <c r="G58" s="22">
        <v>0</v>
      </c>
      <c r="H58" s="22">
        <v>0</v>
      </c>
      <c r="I58" s="22">
        <v>0</v>
      </c>
      <c r="J58" s="22">
        <v>0</v>
      </c>
      <c r="K58" s="22">
        <v>0</v>
      </c>
      <c r="L58" s="22">
        <v>0</v>
      </c>
      <c r="M58" s="22">
        <v>0</v>
      </c>
      <c r="N58" s="22">
        <v>0</v>
      </c>
      <c r="O58" s="22">
        <v>0</v>
      </c>
      <c r="P58" s="22">
        <v>0</v>
      </c>
      <c r="Q58" s="22">
        <v>0</v>
      </c>
      <c r="R58" s="1"/>
      <c r="S58" s="39"/>
      <c r="T58" s="1"/>
      <c r="U58" s="1"/>
      <c r="V58" s="1"/>
      <c r="W58" s="1"/>
      <c r="X58" s="1"/>
      <c r="Y58" s="1"/>
      <c r="Z58" s="1"/>
    </row>
    <row r="59" spans="1:26" ht="15.75" customHeight="1" x14ac:dyDescent="0.2">
      <c r="A59" s="21">
        <f>Kontoplan!B49</f>
        <v>7315</v>
      </c>
      <c r="B59" s="21" t="str">
        <f>Kontoplan!C49</f>
        <v>Arrangement, ikke idrett</v>
      </c>
      <c r="C59" s="22"/>
      <c r="D59" s="22"/>
      <c r="E59" s="31">
        <f t="shared" si="2"/>
        <v>18000</v>
      </c>
      <c r="F59" s="22"/>
      <c r="G59" s="22">
        <v>0</v>
      </c>
      <c r="H59" s="22">
        <v>0</v>
      </c>
      <c r="I59" s="22">
        <v>18000</v>
      </c>
      <c r="J59" s="22"/>
      <c r="K59" s="22">
        <v>0</v>
      </c>
      <c r="L59" s="22">
        <v>0</v>
      </c>
      <c r="M59" s="22">
        <v>0</v>
      </c>
      <c r="N59" s="22"/>
      <c r="O59" s="22"/>
      <c r="P59" s="22">
        <v>0</v>
      </c>
      <c r="Q59" s="22"/>
      <c r="R59" s="1"/>
      <c r="S59" s="39"/>
      <c r="T59" s="1"/>
      <c r="U59" s="1"/>
      <c r="V59" s="1"/>
      <c r="W59" s="1"/>
      <c r="X59" s="1"/>
      <c r="Y59" s="1"/>
      <c r="Z59" s="1"/>
    </row>
    <row r="60" spans="1:26" ht="15.75" customHeight="1" x14ac:dyDescent="0.2">
      <c r="A60" s="21">
        <f>Kontoplan!B50</f>
        <v>7320</v>
      </c>
      <c r="B60" s="21" t="str">
        <f>Kontoplan!C50</f>
        <v>Markedsføring</v>
      </c>
      <c r="C60" s="22"/>
      <c r="D60" s="22"/>
      <c r="E60" s="31">
        <f t="shared" si="2"/>
        <v>1500</v>
      </c>
      <c r="F60" s="22">
        <v>1500</v>
      </c>
      <c r="G60" s="22">
        <v>0</v>
      </c>
      <c r="H60" s="22">
        <v>0</v>
      </c>
      <c r="I60" s="22"/>
      <c r="J60" s="22">
        <v>0</v>
      </c>
      <c r="K60" s="22">
        <v>0</v>
      </c>
      <c r="L60" s="22">
        <v>0</v>
      </c>
      <c r="M60" s="22">
        <v>0</v>
      </c>
      <c r="N60" s="22">
        <v>0</v>
      </c>
      <c r="O60" s="22"/>
      <c r="P60" s="22">
        <v>0</v>
      </c>
      <c r="Q60" s="22">
        <v>0</v>
      </c>
      <c r="R60" s="1"/>
      <c r="S60" s="39"/>
      <c r="T60" s="1"/>
      <c r="U60" s="1"/>
      <c r="V60" s="1"/>
      <c r="W60" s="1"/>
      <c r="X60" s="1"/>
      <c r="Y60" s="1"/>
      <c r="Z60" s="1"/>
    </row>
    <row r="61" spans="1:26" ht="15.75" customHeight="1" x14ac:dyDescent="0.2">
      <c r="A61" s="21">
        <f>Kontoplan!B51</f>
        <v>7350</v>
      </c>
      <c r="B61" s="21" t="str">
        <f>Kontoplan!C51</f>
        <v>Representasjon</v>
      </c>
      <c r="C61" s="22"/>
      <c r="D61" s="22"/>
      <c r="E61" s="31">
        <f t="shared" si="2"/>
        <v>0</v>
      </c>
      <c r="F61" s="22">
        <v>0</v>
      </c>
      <c r="G61" s="22">
        <v>0</v>
      </c>
      <c r="H61" s="22">
        <v>0</v>
      </c>
      <c r="I61" s="22">
        <v>0</v>
      </c>
      <c r="J61" s="22">
        <v>0</v>
      </c>
      <c r="K61" s="22">
        <v>0</v>
      </c>
      <c r="L61" s="22">
        <v>0</v>
      </c>
      <c r="M61" s="22">
        <v>0</v>
      </c>
      <c r="N61" s="22">
        <v>0</v>
      </c>
      <c r="O61" s="22">
        <v>0</v>
      </c>
      <c r="P61" s="22">
        <v>0</v>
      </c>
      <c r="Q61" s="22">
        <v>0</v>
      </c>
      <c r="R61" s="1"/>
      <c r="S61" s="39"/>
      <c r="T61" s="1"/>
      <c r="U61" s="1"/>
      <c r="V61" s="1"/>
      <c r="W61" s="1"/>
      <c r="X61" s="1"/>
      <c r="Y61" s="1"/>
      <c r="Z61" s="1"/>
    </row>
    <row r="62" spans="1:26" ht="15.75" customHeight="1" x14ac:dyDescent="0.2">
      <c r="A62" s="21">
        <f>Kontoplan!B52</f>
        <v>7401</v>
      </c>
      <c r="B62" s="21" t="str">
        <f>Kontoplan!C52</f>
        <v>Bot</v>
      </c>
      <c r="C62" s="22"/>
      <c r="D62" s="22"/>
      <c r="E62" s="31">
        <f t="shared" si="2"/>
        <v>0</v>
      </c>
      <c r="F62" s="22">
        <v>0</v>
      </c>
      <c r="G62" s="22">
        <v>0</v>
      </c>
      <c r="H62" s="22">
        <v>0</v>
      </c>
      <c r="I62" s="22">
        <v>0</v>
      </c>
      <c r="J62" s="22">
        <v>0</v>
      </c>
      <c r="K62" s="22">
        <v>0</v>
      </c>
      <c r="L62" s="22">
        <v>0</v>
      </c>
      <c r="M62" s="22">
        <v>0</v>
      </c>
      <c r="N62" s="22">
        <v>0</v>
      </c>
      <c r="O62" s="22">
        <v>0</v>
      </c>
      <c r="P62" s="22">
        <v>0</v>
      </c>
      <c r="Q62" s="22">
        <v>0</v>
      </c>
      <c r="R62" s="1"/>
      <c r="S62" s="39"/>
      <c r="T62" s="1"/>
      <c r="U62" s="1"/>
      <c r="V62" s="1"/>
      <c r="W62" s="1"/>
      <c r="X62" s="1"/>
      <c r="Y62" s="1"/>
      <c r="Z62" s="1"/>
    </row>
    <row r="63" spans="1:26" ht="15.75" customHeight="1" x14ac:dyDescent="0.2">
      <c r="A63" s="21">
        <f>Kontoplan!B53</f>
        <v>7410</v>
      </c>
      <c r="B63" s="21" t="str">
        <f>Kontoplan!C53</f>
        <v>Kontingent</v>
      </c>
      <c r="C63" s="22"/>
      <c r="D63" s="22"/>
      <c r="E63" s="31">
        <f t="shared" si="2"/>
        <v>2000</v>
      </c>
      <c r="F63" s="22">
        <v>0</v>
      </c>
      <c r="G63" s="22">
        <v>0</v>
      </c>
      <c r="H63" s="22">
        <v>0</v>
      </c>
      <c r="I63" s="22">
        <v>0</v>
      </c>
      <c r="J63" s="22">
        <v>0</v>
      </c>
      <c r="K63" s="22">
        <v>0</v>
      </c>
      <c r="L63" s="22">
        <v>0</v>
      </c>
      <c r="M63" s="22">
        <v>2000</v>
      </c>
      <c r="N63" s="22">
        <v>0</v>
      </c>
      <c r="O63" s="22">
        <v>0</v>
      </c>
      <c r="P63" s="22">
        <v>0</v>
      </c>
      <c r="Q63" s="22">
        <v>0</v>
      </c>
      <c r="R63" s="1"/>
      <c r="S63" s="39"/>
      <c r="T63" s="1"/>
      <c r="U63" s="1"/>
      <c r="V63" s="1"/>
      <c r="W63" s="1"/>
      <c r="X63" s="1"/>
      <c r="Y63" s="1"/>
      <c r="Z63" s="1"/>
    </row>
    <row r="64" spans="1:26" ht="15.75" customHeight="1" x14ac:dyDescent="0.2">
      <c r="A64" s="21">
        <f>Kontoplan!B54</f>
        <v>7430</v>
      </c>
      <c r="B64" s="21" t="str">
        <f>Kontoplan!C54</f>
        <v>Gave</v>
      </c>
      <c r="C64" s="22"/>
      <c r="D64" s="22"/>
      <c r="E64" s="31">
        <f t="shared" si="2"/>
        <v>0</v>
      </c>
      <c r="F64" s="22">
        <v>0</v>
      </c>
      <c r="G64" s="22">
        <v>0</v>
      </c>
      <c r="H64" s="22">
        <v>0</v>
      </c>
      <c r="I64" s="22">
        <v>0</v>
      </c>
      <c r="J64" s="22">
        <v>0</v>
      </c>
      <c r="K64" s="22">
        <v>0</v>
      </c>
      <c r="L64" s="22">
        <v>0</v>
      </c>
      <c r="M64" s="22">
        <v>0</v>
      </c>
      <c r="N64" s="22">
        <v>0</v>
      </c>
      <c r="O64" s="22">
        <v>0</v>
      </c>
      <c r="P64" s="22">
        <v>0</v>
      </c>
      <c r="Q64" s="22">
        <v>0</v>
      </c>
      <c r="R64" s="1"/>
      <c r="S64" s="39"/>
      <c r="T64" s="1"/>
      <c r="U64" s="1"/>
      <c r="V64" s="1"/>
      <c r="W64" s="1"/>
      <c r="X64" s="1"/>
      <c r="Y64" s="1"/>
      <c r="Z64" s="1"/>
    </row>
    <row r="65" spans="1:26" ht="15.75" customHeight="1" x14ac:dyDescent="0.2">
      <c r="A65" s="21">
        <f>Kontoplan!B55</f>
        <v>7500</v>
      </c>
      <c r="B65" s="21" t="str">
        <f>Kontoplan!C55</f>
        <v>Forsikringspremie</v>
      </c>
      <c r="C65" s="22"/>
      <c r="D65" s="22"/>
      <c r="E65" s="31">
        <f t="shared" si="2"/>
        <v>4001</v>
      </c>
      <c r="F65" s="22">
        <v>930</v>
      </c>
      <c r="G65" s="22">
        <v>930</v>
      </c>
      <c r="H65" s="22">
        <v>930</v>
      </c>
      <c r="I65" s="22">
        <v>1211</v>
      </c>
      <c r="J65" s="22"/>
      <c r="K65" s="22"/>
      <c r="L65" s="22"/>
      <c r="M65" s="22"/>
      <c r="N65" s="22"/>
      <c r="O65" s="22"/>
      <c r="P65" s="22"/>
      <c r="Q65" s="22"/>
      <c r="R65" s="1"/>
      <c r="S65" s="39"/>
      <c r="T65" s="1"/>
      <c r="U65" s="1"/>
      <c r="V65" s="1"/>
      <c r="W65" s="1"/>
      <c r="X65" s="1"/>
      <c r="Y65" s="1"/>
      <c r="Z65" s="1"/>
    </row>
    <row r="66" spans="1:26" ht="15.75" customHeight="1" x14ac:dyDescent="0.2">
      <c r="A66" s="21">
        <f>Kontoplan!B56</f>
        <v>7770</v>
      </c>
      <c r="B66" s="21" t="str">
        <f>Kontoplan!C56</f>
        <v>Bank og kortgebyr</v>
      </c>
      <c r="C66" s="22"/>
      <c r="D66" s="22"/>
      <c r="E66" s="31">
        <f t="shared" si="2"/>
        <v>0</v>
      </c>
      <c r="F66" s="22">
        <v>0</v>
      </c>
      <c r="G66" s="22">
        <v>0</v>
      </c>
      <c r="H66" s="22">
        <v>0</v>
      </c>
      <c r="I66" s="22">
        <v>0</v>
      </c>
      <c r="J66" s="22">
        <v>0</v>
      </c>
      <c r="K66" s="22">
        <v>0</v>
      </c>
      <c r="L66" s="22">
        <v>0</v>
      </c>
      <c r="M66" s="22">
        <v>0</v>
      </c>
      <c r="N66" s="22">
        <v>0</v>
      </c>
      <c r="O66" s="22">
        <v>0</v>
      </c>
      <c r="P66" s="22">
        <v>0</v>
      </c>
      <c r="Q66" s="22">
        <v>0</v>
      </c>
      <c r="R66" s="1"/>
      <c r="S66" s="39"/>
      <c r="T66" s="1"/>
      <c r="U66" s="1"/>
      <c r="V66" s="1"/>
      <c r="W66" s="1"/>
      <c r="X66" s="1"/>
      <c r="Y66" s="1"/>
      <c r="Z66" s="1"/>
    </row>
    <row r="67" spans="1:26" ht="15.75" customHeight="1" x14ac:dyDescent="0.2">
      <c r="A67" s="21">
        <f>Kontoplan!B57</f>
        <v>7791</v>
      </c>
      <c r="B67" s="21" t="str">
        <f>Kontoplan!C57</f>
        <v>Internstøtte grupper</v>
      </c>
      <c r="C67" s="22"/>
      <c r="D67" s="22"/>
      <c r="E67" s="31">
        <f t="shared" si="2"/>
        <v>0</v>
      </c>
      <c r="F67" s="22"/>
      <c r="G67" s="22"/>
      <c r="H67" s="22">
        <v>0</v>
      </c>
      <c r="I67" s="22">
        <v>0</v>
      </c>
      <c r="J67" s="22">
        <v>0</v>
      </c>
      <c r="K67" s="22">
        <v>0</v>
      </c>
      <c r="L67" s="22">
        <v>0</v>
      </c>
      <c r="M67" s="22">
        <v>0</v>
      </c>
      <c r="N67" s="22">
        <v>0</v>
      </c>
      <c r="O67" s="22">
        <v>0</v>
      </c>
      <c r="P67" s="22">
        <v>0</v>
      </c>
      <c r="Q67" s="22">
        <v>0</v>
      </c>
      <c r="R67" s="1"/>
      <c r="S67" s="39"/>
      <c r="T67" s="1"/>
      <c r="U67" s="1"/>
      <c r="V67" s="1"/>
      <c r="W67" s="1"/>
      <c r="X67" s="1"/>
      <c r="Y67" s="1"/>
      <c r="Z67" s="1"/>
    </row>
    <row r="68" spans="1:26" ht="15.75" customHeight="1" x14ac:dyDescent="0.2">
      <c r="A68" s="21">
        <f>Kontoplan!B58</f>
        <v>8050</v>
      </c>
      <c r="B68" s="21" t="str">
        <f>Kontoplan!C58</f>
        <v>Annen renteinntekt</v>
      </c>
      <c r="C68" s="22"/>
      <c r="D68" s="22"/>
      <c r="E68" s="31">
        <f t="shared" si="2"/>
        <v>0</v>
      </c>
      <c r="F68" s="22">
        <v>0</v>
      </c>
      <c r="G68" s="22">
        <v>0</v>
      </c>
      <c r="H68" s="22">
        <v>0</v>
      </c>
      <c r="I68" s="22">
        <v>0</v>
      </c>
      <c r="J68" s="22">
        <v>0</v>
      </c>
      <c r="K68" s="22">
        <v>0</v>
      </c>
      <c r="L68" s="22">
        <v>0</v>
      </c>
      <c r="M68" s="22">
        <v>0</v>
      </c>
      <c r="N68" s="22">
        <v>0</v>
      </c>
      <c r="O68" s="22">
        <v>0</v>
      </c>
      <c r="P68" s="22">
        <v>0</v>
      </c>
      <c r="Q68" s="22">
        <v>0</v>
      </c>
      <c r="R68" s="1"/>
      <c r="S68" s="39"/>
      <c r="T68" s="1"/>
      <c r="U68" s="1"/>
      <c r="V68" s="1"/>
      <c r="W68" s="1"/>
      <c r="X68" s="1"/>
      <c r="Y68" s="1"/>
      <c r="Z68" s="1"/>
    </row>
    <row r="69" spans="1:26" ht="15.75" customHeight="1" x14ac:dyDescent="0.2">
      <c r="A69" s="21">
        <f>Kontoplan!B59</f>
        <v>8150</v>
      </c>
      <c r="B69" s="21" t="str">
        <f>Kontoplan!C59</f>
        <v>Annen rentekostnad</v>
      </c>
      <c r="C69" s="22"/>
      <c r="D69" s="22"/>
      <c r="E69" s="31">
        <f t="shared" si="2"/>
        <v>0</v>
      </c>
      <c r="F69" s="22">
        <v>0</v>
      </c>
      <c r="G69" s="22">
        <v>0</v>
      </c>
      <c r="H69" s="22">
        <v>0</v>
      </c>
      <c r="I69" s="22">
        <v>0</v>
      </c>
      <c r="J69" s="22">
        <v>0</v>
      </c>
      <c r="K69" s="22">
        <v>0</v>
      </c>
      <c r="L69" s="22">
        <v>0</v>
      </c>
      <c r="M69" s="22">
        <v>0</v>
      </c>
      <c r="N69" s="22">
        <v>0</v>
      </c>
      <c r="O69" s="22">
        <v>0</v>
      </c>
      <c r="P69" s="22">
        <v>0</v>
      </c>
      <c r="Q69" s="22">
        <v>0</v>
      </c>
      <c r="R69" s="1"/>
      <c r="S69" s="39"/>
      <c r="T69" s="1"/>
      <c r="U69" s="1"/>
      <c r="V69" s="1"/>
      <c r="W69" s="1"/>
      <c r="X69" s="1"/>
      <c r="Y69" s="1"/>
      <c r="Z69" s="1"/>
    </row>
    <row r="70" spans="1:26" ht="15.75" customHeight="1" x14ac:dyDescent="0.2">
      <c r="A70" s="21">
        <f>Kontoplan!B60</f>
        <v>8170</v>
      </c>
      <c r="B70" s="21" t="str">
        <f>Kontoplan!C60</f>
        <v>Annen finanskostnad</v>
      </c>
      <c r="C70" s="22"/>
      <c r="D70" s="22"/>
      <c r="E70" s="31">
        <f t="shared" si="2"/>
        <v>0</v>
      </c>
      <c r="F70" s="22">
        <v>0</v>
      </c>
      <c r="G70" s="22">
        <v>0</v>
      </c>
      <c r="H70" s="22">
        <v>0</v>
      </c>
      <c r="I70" s="22">
        <v>0</v>
      </c>
      <c r="J70" s="22">
        <v>0</v>
      </c>
      <c r="K70" s="22">
        <v>0</v>
      </c>
      <c r="L70" s="22">
        <v>0</v>
      </c>
      <c r="M70" s="22">
        <v>0</v>
      </c>
      <c r="N70" s="22">
        <v>0</v>
      </c>
      <c r="O70" s="22">
        <v>0</v>
      </c>
      <c r="P70" s="22">
        <v>0</v>
      </c>
      <c r="Q70" s="22">
        <v>0</v>
      </c>
      <c r="R70" s="1"/>
      <c r="S70" s="39"/>
      <c r="T70" s="1"/>
      <c r="U70" s="1"/>
      <c r="V70" s="1"/>
      <c r="W70" s="1"/>
      <c r="X70" s="1"/>
      <c r="Y70" s="1"/>
      <c r="Z70" s="1"/>
    </row>
    <row r="71" spans="1:26" ht="15.75" customHeight="1" x14ac:dyDescent="0.2">
      <c r="A71" s="1"/>
      <c r="B71" s="1"/>
      <c r="C71" s="28"/>
      <c r="D71" s="28"/>
      <c r="E71" s="28"/>
      <c r="F71" s="28"/>
      <c r="G71" s="28"/>
      <c r="H71" s="28"/>
      <c r="I71" s="28"/>
      <c r="J71" s="28"/>
      <c r="K71" s="28"/>
      <c r="L71" s="28"/>
      <c r="M71" s="28"/>
      <c r="N71" s="28"/>
      <c r="O71" s="28"/>
      <c r="P71" s="28"/>
      <c r="Q71" s="28"/>
      <c r="R71" s="1"/>
      <c r="S71" s="1"/>
      <c r="T71" s="1"/>
      <c r="U71" s="1"/>
      <c r="V71" s="1"/>
      <c r="W71" s="1"/>
      <c r="X71" s="1"/>
      <c r="Y71" s="1"/>
      <c r="Z71" s="1"/>
    </row>
    <row r="72" spans="1:26" ht="15.75" customHeight="1" x14ac:dyDescent="0.2">
      <c r="A72" s="63" t="s">
        <v>172</v>
      </c>
      <c r="B72" s="61"/>
      <c r="C72" s="30">
        <f t="shared" ref="C72:Q72" si="3">SUM(C39:C71)</f>
        <v>0</v>
      </c>
      <c r="D72" s="30">
        <f t="shared" si="3"/>
        <v>0</v>
      </c>
      <c r="E72" s="31">
        <f t="shared" si="3"/>
        <v>597401</v>
      </c>
      <c r="F72" s="30">
        <f t="shared" si="3"/>
        <v>32930</v>
      </c>
      <c r="G72" s="30">
        <f t="shared" si="3"/>
        <v>81430</v>
      </c>
      <c r="H72" s="30">
        <f t="shared" si="3"/>
        <v>100930</v>
      </c>
      <c r="I72" s="30">
        <f t="shared" si="3"/>
        <v>104711</v>
      </c>
      <c r="J72" s="30">
        <f t="shared" si="3"/>
        <v>25500</v>
      </c>
      <c r="K72" s="30">
        <f t="shared" si="3"/>
        <v>25500</v>
      </c>
      <c r="L72" s="30">
        <f t="shared" si="3"/>
        <v>25500</v>
      </c>
      <c r="M72" s="30">
        <f t="shared" si="3"/>
        <v>27500</v>
      </c>
      <c r="N72" s="30">
        <f t="shared" si="3"/>
        <v>75500</v>
      </c>
      <c r="O72" s="30">
        <f t="shared" si="3"/>
        <v>30500</v>
      </c>
      <c r="P72" s="30">
        <f t="shared" si="3"/>
        <v>36900</v>
      </c>
      <c r="Q72" s="30">
        <f t="shared" si="3"/>
        <v>30500</v>
      </c>
      <c r="R72" s="1"/>
      <c r="S72" s="3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3" t="s">
        <v>173</v>
      </c>
      <c r="B74" s="61"/>
      <c r="C74" s="30">
        <f t="shared" ref="C74:Q74" si="4">C32+C72</f>
        <v>0</v>
      </c>
      <c r="D74" s="30">
        <f t="shared" si="4"/>
        <v>0</v>
      </c>
      <c r="E74" s="31">
        <f t="shared" si="4"/>
        <v>-866599</v>
      </c>
      <c r="F74" s="30">
        <f t="shared" si="4"/>
        <v>-267070</v>
      </c>
      <c r="G74" s="30">
        <f t="shared" si="4"/>
        <v>-283570</v>
      </c>
      <c r="H74" s="30">
        <f t="shared" si="4"/>
        <v>42430</v>
      </c>
      <c r="I74" s="30">
        <f t="shared" si="4"/>
        <v>4711</v>
      </c>
      <c r="J74" s="30">
        <f t="shared" si="4"/>
        <v>25500</v>
      </c>
      <c r="K74" s="30">
        <f t="shared" si="4"/>
        <v>-33000</v>
      </c>
      <c r="L74" s="30">
        <f t="shared" si="4"/>
        <v>25500</v>
      </c>
      <c r="M74" s="30">
        <f t="shared" si="4"/>
        <v>27500</v>
      </c>
      <c r="N74" s="30">
        <f t="shared" si="4"/>
        <v>-348000</v>
      </c>
      <c r="O74" s="30">
        <f t="shared" si="4"/>
        <v>30500</v>
      </c>
      <c r="P74" s="30">
        <f t="shared" si="4"/>
        <v>36900</v>
      </c>
      <c r="Q74" s="30">
        <f t="shared" si="4"/>
        <v>-128000</v>
      </c>
      <c r="R74" s="1"/>
      <c r="S74" s="3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E2EFD9"/>
  </sheetPr>
  <dimension ref="A4:Z1005"/>
  <sheetViews>
    <sheetView workbookViewId="0"/>
  </sheetViews>
  <sheetFormatPr baseColWidth="10" defaultColWidth="11.1640625" defaultRowHeight="15" customHeight="1" x14ac:dyDescent="0.2"/>
  <cols>
    <col min="1" max="1" width="10.6640625" customWidth="1"/>
    <col min="2" max="2" width="24.6640625" customWidth="1"/>
    <col min="3" max="17" width="12.5" customWidth="1"/>
    <col min="18" max="18" width="2.6640625" customWidth="1"/>
    <col min="19" max="19" width="83.33203125" customWidth="1"/>
    <col min="20" max="26" width="10.5" customWidth="1"/>
  </cols>
  <sheetData>
    <row r="4" spans="1:26" ht="14.25" customHeight="1" x14ac:dyDescent="0.2"/>
    <row r="6" spans="1:26" ht="39.75" customHeight="1" x14ac:dyDescent="0.2">
      <c r="A6" s="64" t="s">
        <v>176</v>
      </c>
      <c r="B6" s="55"/>
      <c r="C6" s="55"/>
      <c r="D6" s="55"/>
      <c r="E6" s="55"/>
      <c r="F6" s="55"/>
      <c r="G6" s="55"/>
      <c r="H6" s="55"/>
      <c r="I6" s="55"/>
      <c r="J6" s="55"/>
      <c r="K6" s="55"/>
      <c r="L6" s="55"/>
      <c r="M6" s="55"/>
      <c r="N6" s="55"/>
      <c r="O6" s="55"/>
      <c r="P6" s="55"/>
      <c r="Q6" s="55"/>
      <c r="R6" s="55"/>
      <c r="S6" s="55"/>
      <c r="T6" s="1"/>
      <c r="U6" s="1"/>
      <c r="V6" s="1"/>
      <c r="W6" s="1"/>
      <c r="X6" s="1"/>
      <c r="Y6" s="1"/>
      <c r="Z6" s="1"/>
    </row>
    <row r="7" spans="1:26" ht="19.5" customHeight="1" x14ac:dyDescent="0.2">
      <c r="A7" s="56" t="s">
        <v>1</v>
      </c>
      <c r="B7" s="55"/>
      <c r="C7" s="55"/>
      <c r="D7" s="55"/>
      <c r="E7" s="55"/>
      <c r="F7" s="55"/>
      <c r="G7" s="55"/>
      <c r="H7" s="55"/>
      <c r="I7" s="55"/>
      <c r="J7" s="55"/>
      <c r="K7" s="55"/>
      <c r="L7" s="55"/>
      <c r="M7" s="55"/>
      <c r="N7" s="55"/>
      <c r="O7" s="55"/>
      <c r="P7" s="55"/>
      <c r="Q7" s="55"/>
      <c r="R7" s="55"/>
      <c r="S7" s="55"/>
      <c r="T7" s="1"/>
      <c r="U7" s="1"/>
      <c r="V7" s="1"/>
      <c r="W7" s="1"/>
      <c r="X7" s="1"/>
      <c r="Y7" s="1"/>
      <c r="Z7" s="1"/>
    </row>
    <row r="8" spans="1:26" ht="19.5" customHeight="1" x14ac:dyDescent="0.2">
      <c r="A8" s="56" t="s">
        <v>160</v>
      </c>
      <c r="B8" s="55"/>
      <c r="C8" s="55"/>
      <c r="D8" s="55"/>
      <c r="E8" s="55"/>
      <c r="F8" s="55"/>
      <c r="G8" s="55"/>
      <c r="H8" s="55"/>
      <c r="I8" s="55"/>
      <c r="J8" s="55"/>
      <c r="K8" s="55"/>
      <c r="L8" s="55"/>
      <c r="M8" s="55"/>
      <c r="N8" s="55"/>
      <c r="O8" s="55"/>
      <c r="P8" s="55"/>
      <c r="Q8" s="55"/>
      <c r="R8" s="55"/>
      <c r="S8" s="55"/>
      <c r="T8" s="1"/>
      <c r="U8" s="1"/>
      <c r="V8" s="1"/>
      <c r="W8" s="1"/>
      <c r="X8" s="1"/>
      <c r="Y8" s="1"/>
      <c r="Z8" s="1"/>
    </row>
    <row r="9" spans="1:26" ht="19.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6" x14ac:dyDescent="0.2">
      <c r="A10" s="65" t="s">
        <v>161</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6"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6" x14ac:dyDescent="0.2">
      <c r="A12" s="19" t="s">
        <v>162</v>
      </c>
      <c r="B12" s="19" t="s">
        <v>163</v>
      </c>
      <c r="C12" s="19" t="s">
        <v>164</v>
      </c>
      <c r="D12" s="19" t="s">
        <v>165</v>
      </c>
      <c r="E12" s="20" t="s">
        <v>166</v>
      </c>
      <c r="F12" s="19" t="s">
        <v>177</v>
      </c>
      <c r="G12" s="19" t="s">
        <v>178</v>
      </c>
      <c r="H12" s="19" t="s">
        <v>179</v>
      </c>
      <c r="I12" s="19" t="s">
        <v>180</v>
      </c>
      <c r="J12" s="19" t="s">
        <v>181</v>
      </c>
      <c r="K12" s="19" t="s">
        <v>182</v>
      </c>
      <c r="L12" s="19" t="s">
        <v>183</v>
      </c>
      <c r="M12" s="19" t="s">
        <v>184</v>
      </c>
      <c r="N12" s="19" t="s">
        <v>185</v>
      </c>
      <c r="O12" s="19" t="s">
        <v>186</v>
      </c>
      <c r="P12" s="19" t="s">
        <v>187</v>
      </c>
      <c r="Q12" s="19" t="s">
        <v>188</v>
      </c>
      <c r="R12" s="38"/>
      <c r="S12" s="19" t="s">
        <v>189</v>
      </c>
      <c r="T12" s="1"/>
      <c r="U12" s="1"/>
      <c r="V12" s="1"/>
      <c r="W12" s="1"/>
      <c r="X12" s="1"/>
      <c r="Y12" s="1"/>
      <c r="Z12" s="1"/>
    </row>
    <row r="13" spans="1:26" ht="16" x14ac:dyDescent="0.2">
      <c r="A13" s="21">
        <f>Kontoplan!B11</f>
        <v>3000</v>
      </c>
      <c r="B13" s="21" t="str">
        <f>Kontoplan!C11</f>
        <v>Salgsinntekter, avgiftspliktig</v>
      </c>
      <c r="C13" s="22"/>
      <c r="D13" s="22"/>
      <c r="E13" s="23">
        <f t="shared" ref="E13:E30" ca="1" si="0">SUM(F13:Q13)</f>
        <v>0</v>
      </c>
      <c r="F13" s="24">
        <f ca="1">IFERROR(SUMPRODUCT(SUMIF(INDIRECT("'"&amp;Avdelinger!$A$2&amp;"'!$A$2:$A$100"),$A13,INDIRECT("'"&amp;Avdelinger!$A$2&amp;"'!F$13:F$100"))),"ARK MANGLER")</f>
        <v>0</v>
      </c>
      <c r="G13" s="24">
        <f ca="1">IFERROR(SUMPRODUCT(SUMIF(INDIRECT("'"&amp;Avdelinger!$A$2&amp;"'!$A$2:$A$100"),$A13,INDIRECT("'"&amp;Avdelinger!$A$2&amp;"'!G$13:G$100"))),"ARK MANGLER")</f>
        <v>0</v>
      </c>
      <c r="H13" s="24">
        <f ca="1">IFERROR(SUMPRODUCT(SUMIF(INDIRECT("'"&amp;Avdelinger!$A$2&amp;"'!$A$2:$A$100"),$A13,INDIRECT("'"&amp;Avdelinger!$A$2&amp;"'!H$13:H$100"))),"ARK MANGLER")</f>
        <v>0</v>
      </c>
      <c r="I13" s="24">
        <f ca="1">IFERROR(SUMPRODUCT(SUMIF(INDIRECT("'"&amp;Avdelinger!$A$2&amp;"'!$A$2:$A$100"),$A13,INDIRECT("'"&amp;Avdelinger!$A$2&amp;"'!I$6:I$100"))),"ARK MANGLER")</f>
        <v>0</v>
      </c>
      <c r="J13" s="24">
        <f ca="1">IFERROR(SUMPRODUCT(SUMIF(INDIRECT("'"&amp;Avdelinger!$A$2&amp;"'!$A$2:$A$100"),$A13,INDIRECT("'"&amp;Avdelinger!$A$2&amp;"'!J$6:J$100"))),"ARK MANGLER")</f>
        <v>0</v>
      </c>
      <c r="K13" s="24">
        <f ca="1">IFERROR(SUMPRODUCT(SUMIF(INDIRECT("'"&amp;Avdelinger!$A$2&amp;"'!$A$2:$A$100"),$A13,INDIRECT("'"&amp;Avdelinger!$A$2&amp;"'!K$6:K$100"))),"ARK MANGLER")</f>
        <v>0</v>
      </c>
      <c r="L13" s="24">
        <f ca="1">IFERROR(SUMPRODUCT(SUMIF(INDIRECT("'"&amp;Avdelinger!$A$2&amp;"'!$A$2:$A$100"),$A13,INDIRECT("'"&amp;Avdelinger!$A$2&amp;"'!L$6:L$100"))),"ARK MANGLER")</f>
        <v>0</v>
      </c>
      <c r="M13" s="24">
        <f ca="1">IFERROR(SUMPRODUCT(SUMIF(INDIRECT("'"&amp;Avdelinger!$A$2&amp;"'!$A$2:$A$100"),$A13,INDIRECT("'"&amp;Avdelinger!$A$2&amp;"'!M$6:M$100"))),"ARK MANGLER")</f>
        <v>0</v>
      </c>
      <c r="N13" s="24">
        <f ca="1">IFERROR(SUMPRODUCT(SUMIF(INDIRECT("'"&amp;Avdelinger!$A$2&amp;"'!$A$2:$A$100"),$A13,INDIRECT("'"&amp;Avdelinger!$A$2&amp;"'!N$6:N$100"))),"ARK MANGLER")</f>
        <v>0</v>
      </c>
      <c r="O13" s="24">
        <f ca="1">IFERROR(SUMPRODUCT(SUMIF(INDIRECT("'"&amp;Avdelinger!$A$2&amp;"'!$A$2:$A$100"),$A13,INDIRECT("'"&amp;Avdelinger!$A$2&amp;"'!O$6:O$100"))),"ARK MANGLER")</f>
        <v>0</v>
      </c>
      <c r="P13" s="24">
        <f ca="1">IFERROR(SUMPRODUCT(SUMIF(INDIRECT("'"&amp;Avdelinger!$A$2&amp;"'!$A$2:$A$100"),$A13,INDIRECT("'"&amp;Avdelinger!$A$2&amp;"'!P$6:P$100"))),"ARK MANGLER")</f>
        <v>0</v>
      </c>
      <c r="Q13" s="24">
        <f ca="1">IFERROR(SUMPRODUCT(SUMIF(INDIRECT("'"&amp;Avdelinger!$A$2&amp;"'!$A$2:$A$100"),$A13,INDIRECT("'"&amp;Avdelinger!$A$2&amp;"'!Q$6:Q$100"))),"ARK MANGLER")</f>
        <v>0</v>
      </c>
      <c r="R13" s="1"/>
      <c r="S13" s="39"/>
      <c r="T13" s="1"/>
      <c r="U13" s="1"/>
      <c r="V13" s="1"/>
      <c r="W13" s="1"/>
      <c r="X13" s="1"/>
      <c r="Y13" s="1"/>
      <c r="Z13" s="1"/>
    </row>
    <row r="14" spans="1:26" ht="16" x14ac:dyDescent="0.2">
      <c r="A14" s="21">
        <f>Kontoplan!B12</f>
        <v>3009</v>
      </c>
      <c r="B14" s="21" t="str">
        <f>Kontoplan!C12</f>
        <v>Sponsorinntekt</v>
      </c>
      <c r="C14" s="22"/>
      <c r="D14" s="22"/>
      <c r="E14" s="23">
        <f t="shared" ca="1" si="0"/>
        <v>-100000</v>
      </c>
      <c r="F14" s="24">
        <f ca="1">IFERROR(SUMPRODUCT(SUMIF(INDIRECT("'"&amp;Avdelinger!$A$2&amp;"'!$A$2:$A$100"),$A14,INDIRECT("'"&amp;Avdelinger!$A$2&amp;"'!F$13:F$100"))),"ARK MANGLER")</f>
        <v>0</v>
      </c>
      <c r="G14" s="24">
        <f ca="1">IFERROR(SUMPRODUCT(SUMIF(INDIRECT("'"&amp;Avdelinger!$A$2&amp;"'!$A$2:$A$100"),$A14,INDIRECT("'"&amp;Avdelinger!$A$2&amp;"'!G$13:G$100"))),"ARK MANGLER")</f>
        <v>0</v>
      </c>
      <c r="H14" s="24">
        <f ca="1">IFERROR(SUMPRODUCT(SUMIF(INDIRECT("'"&amp;Avdelinger!$A$2&amp;"'!$A$2:$A$100"),$A14,INDIRECT("'"&amp;Avdelinger!$A$2&amp;"'!H$13:H$100"))),"ARK MANGLER")</f>
        <v>0</v>
      </c>
      <c r="I14" s="24">
        <f ca="1">IFERROR(SUMPRODUCT(SUMIF(INDIRECT("'"&amp;Avdelinger!$A$2&amp;"'!$A$2:$A$100"),$A14,INDIRECT("'"&amp;Avdelinger!$A$2&amp;"'!I$6:I$100"))),"ARK MANGLER")</f>
        <v>0</v>
      </c>
      <c r="J14" s="24">
        <f ca="1">IFERROR(SUMPRODUCT(SUMIF(INDIRECT("'"&amp;Avdelinger!$A$2&amp;"'!$A$2:$A$100"),$A14,INDIRECT("'"&amp;Avdelinger!$A$2&amp;"'!J$6:J$100"))),"ARK MANGLER")</f>
        <v>0</v>
      </c>
      <c r="K14" s="24">
        <f ca="1">IFERROR(SUMPRODUCT(SUMIF(INDIRECT("'"&amp;Avdelinger!$A$2&amp;"'!$A$2:$A$100"),$A14,INDIRECT("'"&amp;Avdelinger!$A$2&amp;"'!K$6:K$100"))),"ARK MANGLER")</f>
        <v>0</v>
      </c>
      <c r="L14" s="24">
        <f ca="1">IFERROR(SUMPRODUCT(SUMIF(INDIRECT("'"&amp;Avdelinger!$A$2&amp;"'!$A$2:$A$100"),$A14,INDIRECT("'"&amp;Avdelinger!$A$2&amp;"'!L$6:L$100"))),"ARK MANGLER")</f>
        <v>0</v>
      </c>
      <c r="M14" s="24">
        <f ca="1">IFERROR(SUMPRODUCT(SUMIF(INDIRECT("'"&amp;Avdelinger!$A$2&amp;"'!$A$2:$A$100"),$A14,INDIRECT("'"&amp;Avdelinger!$A$2&amp;"'!M$6:M$100"))),"ARK MANGLER")</f>
        <v>0</v>
      </c>
      <c r="N14" s="24">
        <f ca="1">IFERROR(SUMPRODUCT(SUMIF(INDIRECT("'"&amp;Avdelinger!$A$2&amp;"'!$A$2:$A$100"),$A14,INDIRECT("'"&amp;Avdelinger!$A$2&amp;"'!N$6:N$100"))),"ARK MANGLER")</f>
        <v>0</v>
      </c>
      <c r="O14" s="24">
        <f ca="1">IFERROR(SUMPRODUCT(SUMIF(INDIRECT("'"&amp;Avdelinger!$A$2&amp;"'!$A$2:$A$100"),$A14,INDIRECT("'"&amp;Avdelinger!$A$2&amp;"'!O$6:O$100"))),"ARK MANGLER")</f>
        <v>0</v>
      </c>
      <c r="P14" s="24">
        <f ca="1">IFERROR(SUMPRODUCT(SUMIF(INDIRECT("'"&amp;Avdelinger!$A$2&amp;"'!$A$2:$A$100"),$A14,INDIRECT("'"&amp;Avdelinger!$A$2&amp;"'!P$6:P$100"))),"ARK MANGLER")</f>
        <v>0</v>
      </c>
      <c r="Q14" s="24">
        <f ca="1">IFERROR(SUMPRODUCT(SUMIF(INDIRECT("'"&amp;Avdelinger!$A$2&amp;"'!$A$2:$A$100"),$A14,INDIRECT("'"&amp;Avdelinger!$A$2&amp;"'!Q$6:Q$100"))),"ARK MANGLER")</f>
        <v>-100000</v>
      </c>
      <c r="R14" s="1"/>
      <c r="S14" s="39"/>
      <c r="T14" s="1"/>
      <c r="U14" s="1"/>
      <c r="V14" s="1"/>
      <c r="W14" s="1"/>
      <c r="X14" s="1"/>
      <c r="Y14" s="1"/>
      <c r="Z14" s="1"/>
    </row>
    <row r="15" spans="1:26" ht="16" x14ac:dyDescent="0.2">
      <c r="A15" s="21">
        <f>Kontoplan!B13</f>
        <v>3100</v>
      </c>
      <c r="B15" s="21" t="str">
        <f>Kontoplan!C13</f>
        <v>Salgsinntekter, avgiftsfri</v>
      </c>
      <c r="C15" s="22"/>
      <c r="D15" s="22">
        <v>-740314</v>
      </c>
      <c r="E15" s="23">
        <f t="shared" ca="1" si="0"/>
        <v>0</v>
      </c>
      <c r="F15" s="24">
        <f ca="1">IFERROR(SUMPRODUCT(SUMIF(INDIRECT("'"&amp;Avdelinger!$A$2&amp;"'!$A$2:$A$100"),$A15,INDIRECT("'"&amp;Avdelinger!$A$2&amp;"'!F$13:F$100"))),"ARK MANGLER")</f>
        <v>0</v>
      </c>
      <c r="G15" s="24">
        <f ca="1">IFERROR(SUMPRODUCT(SUMIF(INDIRECT("'"&amp;Avdelinger!$A$2&amp;"'!$A$2:$A$100"),$A15,INDIRECT("'"&amp;Avdelinger!$A$2&amp;"'!G$13:G$100"))),"ARK MANGLER")</f>
        <v>0</v>
      </c>
      <c r="H15" s="24">
        <f ca="1">IFERROR(SUMPRODUCT(SUMIF(INDIRECT("'"&amp;Avdelinger!$A$2&amp;"'!$A$2:$A$100"),$A15,INDIRECT("'"&amp;Avdelinger!$A$2&amp;"'!H$13:H$100"))),"ARK MANGLER")</f>
        <v>0</v>
      </c>
      <c r="I15" s="24">
        <f ca="1">IFERROR(SUMPRODUCT(SUMIF(INDIRECT("'"&amp;Avdelinger!$A$2&amp;"'!$A$2:$A$100"),$A15,INDIRECT("'"&amp;Avdelinger!$A$2&amp;"'!I$6:I$100"))),"ARK MANGLER")</f>
        <v>0</v>
      </c>
      <c r="J15" s="24">
        <f ca="1">IFERROR(SUMPRODUCT(SUMIF(INDIRECT("'"&amp;Avdelinger!$A$2&amp;"'!$A$2:$A$100"),$A15,INDIRECT("'"&amp;Avdelinger!$A$2&amp;"'!J$6:J$100"))),"ARK MANGLER")</f>
        <v>0</v>
      </c>
      <c r="K15" s="24">
        <f ca="1">IFERROR(SUMPRODUCT(SUMIF(INDIRECT("'"&amp;Avdelinger!$A$2&amp;"'!$A$2:$A$100"),$A15,INDIRECT("'"&amp;Avdelinger!$A$2&amp;"'!K$6:K$100"))),"ARK MANGLER")</f>
        <v>0</v>
      </c>
      <c r="L15" s="24">
        <f ca="1">IFERROR(SUMPRODUCT(SUMIF(INDIRECT("'"&amp;Avdelinger!$A$2&amp;"'!$A$2:$A$100"),$A15,INDIRECT("'"&amp;Avdelinger!$A$2&amp;"'!L$6:L$100"))),"ARK MANGLER")</f>
        <v>0</v>
      </c>
      <c r="M15" s="24">
        <f ca="1">IFERROR(SUMPRODUCT(SUMIF(INDIRECT("'"&amp;Avdelinger!$A$2&amp;"'!$A$2:$A$100"),$A15,INDIRECT("'"&amp;Avdelinger!$A$2&amp;"'!M$6:M$100"))),"ARK MANGLER")</f>
        <v>0</v>
      </c>
      <c r="N15" s="24">
        <f ca="1">IFERROR(SUMPRODUCT(SUMIF(INDIRECT("'"&amp;Avdelinger!$A$2&amp;"'!$A$2:$A$100"),$A15,INDIRECT("'"&amp;Avdelinger!$A$2&amp;"'!N$6:N$100"))),"ARK MANGLER")</f>
        <v>0</v>
      </c>
      <c r="O15" s="24">
        <f ca="1">IFERROR(SUMPRODUCT(SUMIF(INDIRECT("'"&amp;Avdelinger!$A$2&amp;"'!$A$2:$A$100"),$A15,INDIRECT("'"&amp;Avdelinger!$A$2&amp;"'!O$6:O$100"))),"ARK MANGLER")</f>
        <v>0</v>
      </c>
      <c r="P15" s="24">
        <f ca="1">IFERROR(SUMPRODUCT(SUMIF(INDIRECT("'"&amp;Avdelinger!$A$2&amp;"'!$A$2:$A$100"),$A15,INDIRECT("'"&amp;Avdelinger!$A$2&amp;"'!P$6:P$100"))),"ARK MANGLER")</f>
        <v>0</v>
      </c>
      <c r="Q15" s="24">
        <f ca="1">IFERROR(SUMPRODUCT(SUMIF(INDIRECT("'"&amp;Avdelinger!$A$2&amp;"'!$A$2:$A$100"),$A15,INDIRECT("'"&amp;Avdelinger!$A$2&amp;"'!Q$6:Q$100"))),"ARK MANGLER")</f>
        <v>0</v>
      </c>
      <c r="R15" s="1"/>
      <c r="S15" s="39"/>
      <c r="T15" s="1"/>
      <c r="U15" s="1"/>
      <c r="V15" s="1"/>
      <c r="W15" s="1"/>
      <c r="X15" s="1"/>
      <c r="Y15" s="1"/>
      <c r="Z15" s="1"/>
    </row>
    <row r="16" spans="1:26" ht="16" x14ac:dyDescent="0.2">
      <c r="A16" s="21">
        <f>Kontoplan!B14</f>
        <v>3101</v>
      </c>
      <c r="B16" s="21" t="str">
        <f>Kontoplan!C14</f>
        <v>Dugnad</v>
      </c>
      <c r="C16" s="22"/>
      <c r="D16" s="22">
        <v>-11050</v>
      </c>
      <c r="E16" s="23">
        <f t="shared" ca="1" si="0"/>
        <v>0</v>
      </c>
      <c r="F16" s="24">
        <f ca="1">IFERROR(SUMPRODUCT(SUMIF(INDIRECT("'"&amp;Avdelinger!$A$2&amp;"'!$A$2:$A$100"),$A16,INDIRECT("'"&amp;Avdelinger!$A$2&amp;"'!F$13:F$100"))),"ARK MANGLER")</f>
        <v>0</v>
      </c>
      <c r="G16" s="24">
        <f ca="1">IFERROR(SUMPRODUCT(SUMIF(INDIRECT("'"&amp;Avdelinger!$A$2&amp;"'!$A$2:$A$100"),$A16,INDIRECT("'"&amp;Avdelinger!$A$2&amp;"'!G$13:G$100"))),"ARK MANGLER")</f>
        <v>0</v>
      </c>
      <c r="H16" s="24">
        <f ca="1">IFERROR(SUMPRODUCT(SUMIF(INDIRECT("'"&amp;Avdelinger!$A$2&amp;"'!$A$2:$A$100"),$A16,INDIRECT("'"&amp;Avdelinger!$A$2&amp;"'!H$13:H$100"))),"ARK MANGLER")</f>
        <v>0</v>
      </c>
      <c r="I16" s="24">
        <f ca="1">IFERROR(SUMPRODUCT(SUMIF(INDIRECT("'"&amp;Avdelinger!$A$2&amp;"'!$A$2:$A$100"),$A16,INDIRECT("'"&amp;Avdelinger!$A$2&amp;"'!I$6:I$100"))),"ARK MANGLER")</f>
        <v>0</v>
      </c>
      <c r="J16" s="24">
        <f ca="1">IFERROR(SUMPRODUCT(SUMIF(INDIRECT("'"&amp;Avdelinger!$A$2&amp;"'!$A$2:$A$100"),$A16,INDIRECT("'"&amp;Avdelinger!$A$2&amp;"'!J$6:J$100"))),"ARK MANGLER")</f>
        <v>0</v>
      </c>
      <c r="K16" s="24">
        <f ca="1">IFERROR(SUMPRODUCT(SUMIF(INDIRECT("'"&amp;Avdelinger!$A$2&amp;"'!$A$2:$A$100"),$A16,INDIRECT("'"&amp;Avdelinger!$A$2&amp;"'!K$6:K$100"))),"ARK MANGLER")</f>
        <v>0</v>
      </c>
      <c r="L16" s="24">
        <f ca="1">IFERROR(SUMPRODUCT(SUMIF(INDIRECT("'"&amp;Avdelinger!$A$2&amp;"'!$A$2:$A$100"),$A16,INDIRECT("'"&amp;Avdelinger!$A$2&amp;"'!L$6:L$100"))),"ARK MANGLER")</f>
        <v>0</v>
      </c>
      <c r="M16" s="24">
        <f ca="1">IFERROR(SUMPRODUCT(SUMIF(INDIRECT("'"&amp;Avdelinger!$A$2&amp;"'!$A$2:$A$100"),$A16,INDIRECT("'"&amp;Avdelinger!$A$2&amp;"'!M$6:M$100"))),"ARK MANGLER")</f>
        <v>0</v>
      </c>
      <c r="N16" s="24">
        <f ca="1">IFERROR(SUMPRODUCT(SUMIF(INDIRECT("'"&amp;Avdelinger!$A$2&amp;"'!$A$2:$A$100"),$A16,INDIRECT("'"&amp;Avdelinger!$A$2&amp;"'!N$6:N$100"))),"ARK MANGLER")</f>
        <v>0</v>
      </c>
      <c r="O16" s="24">
        <f ca="1">IFERROR(SUMPRODUCT(SUMIF(INDIRECT("'"&amp;Avdelinger!$A$2&amp;"'!$A$2:$A$100"),$A16,INDIRECT("'"&amp;Avdelinger!$A$2&amp;"'!O$6:O$100"))),"ARK MANGLER")</f>
        <v>0</v>
      </c>
      <c r="P16" s="24">
        <f ca="1">IFERROR(SUMPRODUCT(SUMIF(INDIRECT("'"&amp;Avdelinger!$A$2&amp;"'!$A$2:$A$100"),$A16,INDIRECT("'"&amp;Avdelinger!$A$2&amp;"'!P$6:P$100"))),"ARK MANGLER")</f>
        <v>0</v>
      </c>
      <c r="Q16" s="24">
        <f ca="1">IFERROR(SUMPRODUCT(SUMIF(INDIRECT("'"&amp;Avdelinger!$A$2&amp;"'!$A$2:$A$100"),$A16,INDIRECT("'"&amp;Avdelinger!$A$2&amp;"'!Q$6:Q$100"))),"ARK MANGLER")</f>
        <v>0</v>
      </c>
      <c r="R16" s="1"/>
      <c r="S16" s="39"/>
      <c r="T16" s="1"/>
      <c r="U16" s="1"/>
      <c r="V16" s="1"/>
      <c r="W16" s="1"/>
      <c r="X16" s="1"/>
      <c r="Y16" s="1"/>
      <c r="Z16" s="1"/>
    </row>
    <row r="17" spans="1:26" ht="16" x14ac:dyDescent="0.2">
      <c r="A17" s="21">
        <f>Kontoplan!B15</f>
        <v>3410</v>
      </c>
      <c r="B17" s="21" t="str">
        <f>Kontoplan!C15</f>
        <v>Tilskudd fra Oslo Kommune</v>
      </c>
      <c r="C17" s="22"/>
      <c r="D17" s="22">
        <v>-256312</v>
      </c>
      <c r="E17" s="23">
        <f t="shared" ca="1" si="0"/>
        <v>-365000</v>
      </c>
      <c r="F17" s="24">
        <f ca="1">IFERROR(SUMPRODUCT(SUMIF(INDIRECT("'"&amp;Avdelinger!$A$2&amp;"'!$A$2:$A$100"),$A17,INDIRECT("'"&amp;Avdelinger!$A$2&amp;"'!F$13:F$100"))),"ARK MANGLER")</f>
        <v>0</v>
      </c>
      <c r="G17" s="24">
        <f ca="1">IFERROR(SUMPRODUCT(SUMIF(INDIRECT("'"&amp;Avdelinger!$A$2&amp;"'!$A$2:$A$100"),$A17,INDIRECT("'"&amp;Avdelinger!$A$2&amp;"'!G$13:G$100"))),"ARK MANGLER")</f>
        <v>-365000</v>
      </c>
      <c r="H17" s="24">
        <f ca="1">IFERROR(SUMPRODUCT(SUMIF(INDIRECT("'"&amp;Avdelinger!$A$2&amp;"'!$A$2:$A$100"),$A17,INDIRECT("'"&amp;Avdelinger!$A$2&amp;"'!H$13:H$100"))),"ARK MANGLER")</f>
        <v>0</v>
      </c>
      <c r="I17" s="24">
        <f ca="1">IFERROR(SUMPRODUCT(SUMIF(INDIRECT("'"&amp;Avdelinger!$A$2&amp;"'!$A$2:$A$100"),$A17,INDIRECT("'"&amp;Avdelinger!$A$2&amp;"'!I$6:I$100"))),"ARK MANGLER")</f>
        <v>0</v>
      </c>
      <c r="J17" s="24">
        <f ca="1">IFERROR(SUMPRODUCT(SUMIF(INDIRECT("'"&amp;Avdelinger!$A$2&amp;"'!$A$2:$A$100"),$A17,INDIRECT("'"&amp;Avdelinger!$A$2&amp;"'!J$6:J$100"))),"ARK MANGLER")</f>
        <v>0</v>
      </c>
      <c r="K17" s="24">
        <f ca="1">IFERROR(SUMPRODUCT(SUMIF(INDIRECT("'"&amp;Avdelinger!$A$2&amp;"'!$A$2:$A$100"),$A17,INDIRECT("'"&amp;Avdelinger!$A$2&amp;"'!K$6:K$100"))),"ARK MANGLER")</f>
        <v>0</v>
      </c>
      <c r="L17" s="24">
        <f ca="1">IFERROR(SUMPRODUCT(SUMIF(INDIRECT("'"&amp;Avdelinger!$A$2&amp;"'!$A$2:$A$100"),$A17,INDIRECT("'"&amp;Avdelinger!$A$2&amp;"'!L$6:L$100"))),"ARK MANGLER")</f>
        <v>0</v>
      </c>
      <c r="M17" s="24">
        <f ca="1">IFERROR(SUMPRODUCT(SUMIF(INDIRECT("'"&amp;Avdelinger!$A$2&amp;"'!$A$2:$A$100"),$A17,INDIRECT("'"&amp;Avdelinger!$A$2&amp;"'!M$6:M$100"))),"ARK MANGLER")</f>
        <v>0</v>
      </c>
      <c r="N17" s="24">
        <f ca="1">IFERROR(SUMPRODUCT(SUMIF(INDIRECT("'"&amp;Avdelinger!$A$2&amp;"'!$A$2:$A$100"),$A17,INDIRECT("'"&amp;Avdelinger!$A$2&amp;"'!N$6:N$100"))),"ARK MANGLER")</f>
        <v>0</v>
      </c>
      <c r="O17" s="24">
        <f ca="1">IFERROR(SUMPRODUCT(SUMIF(INDIRECT("'"&amp;Avdelinger!$A$2&amp;"'!$A$2:$A$100"),$A17,INDIRECT("'"&amp;Avdelinger!$A$2&amp;"'!O$6:O$100"))),"ARK MANGLER")</f>
        <v>0</v>
      </c>
      <c r="P17" s="24">
        <f ca="1">IFERROR(SUMPRODUCT(SUMIF(INDIRECT("'"&amp;Avdelinger!$A$2&amp;"'!$A$2:$A$100"),$A17,INDIRECT("'"&amp;Avdelinger!$A$2&amp;"'!P$6:P$100"))),"ARK MANGLER")</f>
        <v>0</v>
      </c>
      <c r="Q17" s="24">
        <f ca="1">IFERROR(SUMPRODUCT(SUMIF(INDIRECT("'"&amp;Avdelinger!$A$2&amp;"'!$A$2:$A$100"),$A17,INDIRECT("'"&amp;Avdelinger!$A$2&amp;"'!Q$6:Q$100"))),"ARK MANGLER")</f>
        <v>0</v>
      </c>
      <c r="R17" s="1"/>
      <c r="S17" s="39"/>
      <c r="T17" s="1"/>
      <c r="U17" s="1"/>
      <c r="V17" s="1"/>
      <c r="W17" s="1"/>
      <c r="X17" s="1"/>
      <c r="Y17" s="1"/>
      <c r="Z17" s="1"/>
    </row>
    <row r="18" spans="1:26" ht="16" x14ac:dyDescent="0.2">
      <c r="A18" s="21">
        <f>Kontoplan!B16</f>
        <v>3420</v>
      </c>
      <c r="B18" s="21" t="str">
        <f>Kontoplan!C16</f>
        <v>Momskompensasjon</v>
      </c>
      <c r="C18" s="22"/>
      <c r="D18" s="22">
        <v>-150650</v>
      </c>
      <c r="E18" s="23">
        <f t="shared" ca="1" si="0"/>
        <v>0</v>
      </c>
      <c r="F18" s="24">
        <f ca="1">IFERROR(SUMPRODUCT(SUMIF(INDIRECT("'"&amp;Avdelinger!$A$2&amp;"'!$A$2:$A$100"),$A18,INDIRECT("'"&amp;Avdelinger!$A$2&amp;"'!F$13:F$100"))),"ARK MANGLER")</f>
        <v>0</v>
      </c>
      <c r="G18" s="24">
        <f ca="1">IFERROR(SUMPRODUCT(SUMIF(INDIRECT("'"&amp;Avdelinger!$A$2&amp;"'!$A$2:$A$100"),$A18,INDIRECT("'"&amp;Avdelinger!$A$2&amp;"'!G$13:G$100"))),"ARK MANGLER")</f>
        <v>0</v>
      </c>
      <c r="H18" s="24">
        <f ca="1">IFERROR(SUMPRODUCT(SUMIF(INDIRECT("'"&amp;Avdelinger!$A$2&amp;"'!$A$2:$A$100"),$A18,INDIRECT("'"&amp;Avdelinger!$A$2&amp;"'!H$13:H$100"))),"ARK MANGLER")</f>
        <v>0</v>
      </c>
      <c r="I18" s="24">
        <f ca="1">IFERROR(SUMPRODUCT(SUMIF(INDIRECT("'"&amp;Avdelinger!$A$2&amp;"'!$A$2:$A$100"),$A18,INDIRECT("'"&amp;Avdelinger!$A$2&amp;"'!I$6:I$100"))),"ARK MANGLER")</f>
        <v>0</v>
      </c>
      <c r="J18" s="24">
        <f ca="1">IFERROR(SUMPRODUCT(SUMIF(INDIRECT("'"&amp;Avdelinger!$A$2&amp;"'!$A$2:$A$100"),$A18,INDIRECT("'"&amp;Avdelinger!$A$2&amp;"'!J$6:J$100"))),"ARK MANGLER")</f>
        <v>0</v>
      </c>
      <c r="K18" s="24">
        <f ca="1">IFERROR(SUMPRODUCT(SUMIF(INDIRECT("'"&amp;Avdelinger!$A$2&amp;"'!$A$2:$A$100"),$A18,INDIRECT("'"&amp;Avdelinger!$A$2&amp;"'!K$6:K$100"))),"ARK MANGLER")</f>
        <v>0</v>
      </c>
      <c r="L18" s="24">
        <f ca="1">IFERROR(SUMPRODUCT(SUMIF(INDIRECT("'"&amp;Avdelinger!$A$2&amp;"'!$A$2:$A$100"),$A18,INDIRECT("'"&amp;Avdelinger!$A$2&amp;"'!L$6:L$100"))),"ARK MANGLER")</f>
        <v>0</v>
      </c>
      <c r="M18" s="24">
        <f ca="1">IFERROR(SUMPRODUCT(SUMIF(INDIRECT("'"&amp;Avdelinger!$A$2&amp;"'!$A$2:$A$100"),$A18,INDIRECT("'"&amp;Avdelinger!$A$2&amp;"'!M$6:M$100"))),"ARK MANGLER")</f>
        <v>0</v>
      </c>
      <c r="N18" s="24">
        <f ca="1">IFERROR(SUMPRODUCT(SUMIF(INDIRECT("'"&amp;Avdelinger!$A$2&amp;"'!$A$2:$A$100"),$A18,INDIRECT("'"&amp;Avdelinger!$A$2&amp;"'!N$6:N$100"))),"ARK MANGLER")</f>
        <v>0</v>
      </c>
      <c r="O18" s="24">
        <f ca="1">IFERROR(SUMPRODUCT(SUMIF(INDIRECT("'"&amp;Avdelinger!$A$2&amp;"'!$A$2:$A$100"),$A18,INDIRECT("'"&amp;Avdelinger!$A$2&amp;"'!O$6:O$100"))),"ARK MANGLER")</f>
        <v>0</v>
      </c>
      <c r="P18" s="24">
        <f ca="1">IFERROR(SUMPRODUCT(SUMIF(INDIRECT("'"&amp;Avdelinger!$A$2&amp;"'!$A$2:$A$100"),$A18,INDIRECT("'"&amp;Avdelinger!$A$2&amp;"'!P$6:P$100"))),"ARK MANGLER")</f>
        <v>0</v>
      </c>
      <c r="Q18" s="24">
        <f ca="1">IFERROR(SUMPRODUCT(SUMIF(INDIRECT("'"&amp;Avdelinger!$A$2&amp;"'!$A$2:$A$100"),$A18,INDIRECT("'"&amp;Avdelinger!$A$2&amp;"'!Q$6:Q$100"))),"ARK MANGLER")</f>
        <v>0</v>
      </c>
      <c r="R18" s="1"/>
      <c r="S18" s="39"/>
      <c r="T18" s="1"/>
      <c r="U18" s="1"/>
      <c r="V18" s="1"/>
      <c r="W18" s="1"/>
      <c r="X18" s="1"/>
      <c r="Y18" s="1"/>
      <c r="Z18" s="1"/>
    </row>
    <row r="19" spans="1:26" ht="16" x14ac:dyDescent="0.2">
      <c r="A19" s="21">
        <f>Kontoplan!B17</f>
        <v>3430</v>
      </c>
      <c r="B19" s="21" t="str">
        <f>Kontoplan!C17</f>
        <v>Grasrotandelen Norsk Tipping</v>
      </c>
      <c r="C19" s="22"/>
      <c r="D19" s="22">
        <v>-2062</v>
      </c>
      <c r="E19" s="23">
        <f t="shared" ca="1" si="0"/>
        <v>0</v>
      </c>
      <c r="F19" s="24">
        <f ca="1">IFERROR(SUMPRODUCT(SUMIF(INDIRECT("'"&amp;Avdelinger!$A$2&amp;"'!$A$2:$A$100"),$A19,INDIRECT("'"&amp;Avdelinger!$A$2&amp;"'!F$13:F$100"))),"ARK MANGLER")</f>
        <v>0</v>
      </c>
      <c r="G19" s="24">
        <f ca="1">IFERROR(SUMPRODUCT(SUMIF(INDIRECT("'"&amp;Avdelinger!$A$2&amp;"'!$A$2:$A$100"),$A19,INDIRECT("'"&amp;Avdelinger!$A$2&amp;"'!G$13:G$100"))),"ARK MANGLER")</f>
        <v>0</v>
      </c>
      <c r="H19" s="24">
        <f ca="1">IFERROR(SUMPRODUCT(SUMIF(INDIRECT("'"&amp;Avdelinger!$A$2&amp;"'!$A$2:$A$100"),$A19,INDIRECT("'"&amp;Avdelinger!$A$2&amp;"'!H$13:H$100"))),"ARK MANGLER")</f>
        <v>0</v>
      </c>
      <c r="I19" s="24">
        <f ca="1">IFERROR(SUMPRODUCT(SUMIF(INDIRECT("'"&amp;Avdelinger!$A$2&amp;"'!$A$2:$A$100"),$A19,INDIRECT("'"&amp;Avdelinger!$A$2&amp;"'!I$6:I$100"))),"ARK MANGLER")</f>
        <v>0</v>
      </c>
      <c r="J19" s="24">
        <f ca="1">IFERROR(SUMPRODUCT(SUMIF(INDIRECT("'"&amp;Avdelinger!$A$2&amp;"'!$A$2:$A$100"),$A19,INDIRECT("'"&amp;Avdelinger!$A$2&amp;"'!J$6:J$100"))),"ARK MANGLER")</f>
        <v>0</v>
      </c>
      <c r="K19" s="24">
        <f ca="1">IFERROR(SUMPRODUCT(SUMIF(INDIRECT("'"&amp;Avdelinger!$A$2&amp;"'!$A$2:$A$100"),$A19,INDIRECT("'"&amp;Avdelinger!$A$2&amp;"'!K$6:K$100"))),"ARK MANGLER")</f>
        <v>0</v>
      </c>
      <c r="L19" s="24">
        <f ca="1">IFERROR(SUMPRODUCT(SUMIF(INDIRECT("'"&amp;Avdelinger!$A$2&amp;"'!$A$2:$A$100"),$A19,INDIRECT("'"&amp;Avdelinger!$A$2&amp;"'!L$6:L$100"))),"ARK MANGLER")</f>
        <v>0</v>
      </c>
      <c r="M19" s="24">
        <f ca="1">IFERROR(SUMPRODUCT(SUMIF(INDIRECT("'"&amp;Avdelinger!$A$2&amp;"'!$A$2:$A$100"),$A19,INDIRECT("'"&amp;Avdelinger!$A$2&amp;"'!M$6:M$100"))),"ARK MANGLER")</f>
        <v>0</v>
      </c>
      <c r="N19" s="24">
        <f ca="1">IFERROR(SUMPRODUCT(SUMIF(INDIRECT("'"&amp;Avdelinger!$A$2&amp;"'!$A$2:$A$100"),$A19,INDIRECT("'"&amp;Avdelinger!$A$2&amp;"'!N$6:N$100"))),"ARK MANGLER")</f>
        <v>0</v>
      </c>
      <c r="O19" s="24">
        <f ca="1">IFERROR(SUMPRODUCT(SUMIF(INDIRECT("'"&amp;Avdelinger!$A$2&amp;"'!$A$2:$A$100"),$A19,INDIRECT("'"&amp;Avdelinger!$A$2&amp;"'!O$6:O$100"))),"ARK MANGLER")</f>
        <v>0</v>
      </c>
      <c r="P19" s="24">
        <f ca="1">IFERROR(SUMPRODUCT(SUMIF(INDIRECT("'"&amp;Avdelinger!$A$2&amp;"'!$A$2:$A$100"),$A19,INDIRECT("'"&amp;Avdelinger!$A$2&amp;"'!P$6:P$100"))),"ARK MANGLER")</f>
        <v>0</v>
      </c>
      <c r="Q19" s="24">
        <f ca="1">IFERROR(SUMPRODUCT(SUMIF(INDIRECT("'"&amp;Avdelinger!$A$2&amp;"'!$A$2:$A$100"),$A19,INDIRECT("'"&amp;Avdelinger!$A$2&amp;"'!Q$6:Q$100"))),"ARK MANGLER")</f>
        <v>0</v>
      </c>
      <c r="R19" s="1"/>
      <c r="S19" s="39"/>
      <c r="T19" s="1"/>
      <c r="U19" s="1"/>
      <c r="V19" s="1"/>
      <c r="W19" s="1"/>
      <c r="X19" s="1"/>
      <c r="Y19" s="1"/>
      <c r="Z19" s="1"/>
    </row>
    <row r="20" spans="1:26" ht="16" x14ac:dyDescent="0.2">
      <c r="A20" s="21">
        <f>Kontoplan!B18</f>
        <v>3900</v>
      </c>
      <c r="B20" s="21" t="str">
        <f>Kontoplan!C18</f>
        <v>Annen driftsrelatert inntekt</v>
      </c>
      <c r="C20" s="22"/>
      <c r="D20" s="22">
        <v>-10000</v>
      </c>
      <c r="E20" s="23">
        <f t="shared" ca="1" si="0"/>
        <v>0</v>
      </c>
      <c r="F20" s="24">
        <f ca="1">IFERROR(SUMPRODUCT(SUMIF(INDIRECT("'"&amp;Avdelinger!$A$2&amp;"'!$A$2:$A$100"),$A20,INDIRECT("'"&amp;Avdelinger!$A$2&amp;"'!F$13:F$100"))),"ARK MANGLER")</f>
        <v>0</v>
      </c>
      <c r="G20" s="24">
        <f ca="1">IFERROR(SUMPRODUCT(SUMIF(INDIRECT("'"&amp;Avdelinger!$A$2&amp;"'!$A$2:$A$100"),$A20,INDIRECT("'"&amp;Avdelinger!$A$2&amp;"'!G$13:G$100"))),"ARK MANGLER")</f>
        <v>0</v>
      </c>
      <c r="H20" s="24">
        <f ca="1">IFERROR(SUMPRODUCT(SUMIF(INDIRECT("'"&amp;Avdelinger!$A$2&amp;"'!$A$2:$A$100"),$A20,INDIRECT("'"&amp;Avdelinger!$A$2&amp;"'!H$13:H$100"))),"ARK MANGLER")</f>
        <v>0</v>
      </c>
      <c r="I20" s="24">
        <f ca="1">IFERROR(SUMPRODUCT(SUMIF(INDIRECT("'"&amp;Avdelinger!$A$2&amp;"'!$A$2:$A$100"),$A20,INDIRECT("'"&amp;Avdelinger!$A$2&amp;"'!I$6:I$100"))),"ARK MANGLER")</f>
        <v>0</v>
      </c>
      <c r="J20" s="24">
        <f ca="1">IFERROR(SUMPRODUCT(SUMIF(INDIRECT("'"&amp;Avdelinger!$A$2&amp;"'!$A$2:$A$100"),$A20,INDIRECT("'"&amp;Avdelinger!$A$2&amp;"'!J$6:J$100"))),"ARK MANGLER")</f>
        <v>0</v>
      </c>
      <c r="K20" s="24">
        <f ca="1">IFERROR(SUMPRODUCT(SUMIF(INDIRECT("'"&amp;Avdelinger!$A$2&amp;"'!$A$2:$A$100"),$A20,INDIRECT("'"&amp;Avdelinger!$A$2&amp;"'!K$6:K$100"))),"ARK MANGLER")</f>
        <v>0</v>
      </c>
      <c r="L20" s="24">
        <f ca="1">IFERROR(SUMPRODUCT(SUMIF(INDIRECT("'"&amp;Avdelinger!$A$2&amp;"'!$A$2:$A$100"),$A20,INDIRECT("'"&amp;Avdelinger!$A$2&amp;"'!L$6:L$100"))),"ARK MANGLER")</f>
        <v>0</v>
      </c>
      <c r="M20" s="24">
        <f ca="1">IFERROR(SUMPRODUCT(SUMIF(INDIRECT("'"&amp;Avdelinger!$A$2&amp;"'!$A$2:$A$100"),$A20,INDIRECT("'"&amp;Avdelinger!$A$2&amp;"'!M$6:M$100"))),"ARK MANGLER")</f>
        <v>0</v>
      </c>
      <c r="N20" s="24">
        <f ca="1">IFERROR(SUMPRODUCT(SUMIF(INDIRECT("'"&amp;Avdelinger!$A$2&amp;"'!$A$2:$A$100"),$A20,INDIRECT("'"&amp;Avdelinger!$A$2&amp;"'!N$6:N$100"))),"ARK MANGLER")</f>
        <v>0</v>
      </c>
      <c r="O20" s="24">
        <f ca="1">IFERROR(SUMPRODUCT(SUMIF(INDIRECT("'"&amp;Avdelinger!$A$2&amp;"'!$A$2:$A$100"),$A20,INDIRECT("'"&amp;Avdelinger!$A$2&amp;"'!O$6:O$100"))),"ARK MANGLER")</f>
        <v>0</v>
      </c>
      <c r="P20" s="24">
        <f ca="1">IFERROR(SUMPRODUCT(SUMIF(INDIRECT("'"&amp;Avdelinger!$A$2&amp;"'!$A$2:$A$100"),$A20,INDIRECT("'"&amp;Avdelinger!$A$2&amp;"'!P$6:P$100"))),"ARK MANGLER")</f>
        <v>0</v>
      </c>
      <c r="Q20" s="24">
        <f ca="1">IFERROR(SUMPRODUCT(SUMIF(INDIRECT("'"&amp;Avdelinger!$A$2&amp;"'!$A$2:$A$100"),$A20,INDIRECT("'"&amp;Avdelinger!$A$2&amp;"'!Q$6:Q$100"))),"ARK MANGLER")</f>
        <v>0</v>
      </c>
      <c r="R20" s="1"/>
      <c r="S20" s="39"/>
      <c r="T20" s="1"/>
      <c r="U20" s="1"/>
      <c r="V20" s="1"/>
      <c r="W20" s="1"/>
      <c r="X20" s="1"/>
      <c r="Y20" s="1"/>
      <c r="Z20" s="1"/>
    </row>
    <row r="21" spans="1:26" ht="16" x14ac:dyDescent="0.2">
      <c r="A21" s="21">
        <f>Kontoplan!B19</f>
        <v>3901</v>
      </c>
      <c r="B21" s="21" t="str">
        <f>Kontoplan!C19</f>
        <v>Internstøtte BI Athletics</v>
      </c>
      <c r="C21" s="22"/>
      <c r="D21" s="22" t="s">
        <v>190</v>
      </c>
      <c r="E21" s="23">
        <f t="shared" ca="1" si="0"/>
        <v>-723500</v>
      </c>
      <c r="F21" s="24">
        <f ca="1">IFERROR(SUMPRODUCT(SUMIF(INDIRECT("'"&amp;Avdelinger!$A$2&amp;"'!$A$2:$A$100"),$A21,INDIRECT("'"&amp;Avdelinger!$A$2&amp;"'!F$13:F$100"))),"ARK MANGLER")</f>
        <v>-300000</v>
      </c>
      <c r="G21" s="24">
        <f ca="1">IFERROR(SUMPRODUCT(SUMIF(INDIRECT("'"&amp;Avdelinger!$A$2&amp;"'!$A$2:$A$100"),$A21,INDIRECT("'"&amp;Avdelinger!$A$2&amp;"'!G$13:G$100"))),"ARK MANGLER")</f>
        <v>-365000</v>
      </c>
      <c r="H21" s="24">
        <f ca="1">IFERROR(SUMPRODUCT(SUMIF(INDIRECT("'"&amp;Avdelinger!$A$2&amp;"'!$A$2:$A$100"),$A21,INDIRECT("'"&amp;Avdelinger!$A$2&amp;"'!H$13:H$100"))),"ARK MANGLER")</f>
        <v>-58500</v>
      </c>
      <c r="I21" s="24">
        <f ca="1">IFERROR(SUMPRODUCT(SUMIF(INDIRECT("'"&amp;Avdelinger!$A$2&amp;"'!$A$2:$A$100"),$A21,INDIRECT("'"&amp;Avdelinger!$A$2&amp;"'!I$6:I$100"))),"ARK MANGLER")</f>
        <v>0</v>
      </c>
      <c r="J21" s="24">
        <f ca="1">IFERROR(SUMPRODUCT(SUMIF(INDIRECT("'"&amp;Avdelinger!$A$2&amp;"'!$A$2:$A$100"),$A21,INDIRECT("'"&amp;Avdelinger!$A$2&amp;"'!J$6:J$100"))),"ARK MANGLER")</f>
        <v>0</v>
      </c>
      <c r="K21" s="24">
        <f ca="1">IFERROR(SUMPRODUCT(SUMIF(INDIRECT("'"&amp;Avdelinger!$A$2&amp;"'!$A$2:$A$100"),$A21,INDIRECT("'"&amp;Avdelinger!$A$2&amp;"'!K$6:K$100"))),"ARK MANGLER")</f>
        <v>0</v>
      </c>
      <c r="L21" s="24">
        <f ca="1">IFERROR(SUMPRODUCT(SUMIF(INDIRECT("'"&amp;Avdelinger!$A$2&amp;"'!$A$2:$A$100"),$A21,INDIRECT("'"&amp;Avdelinger!$A$2&amp;"'!L$6:L$100"))),"ARK MANGLER")</f>
        <v>0</v>
      </c>
      <c r="M21" s="24">
        <f ca="1">IFERROR(SUMPRODUCT(SUMIF(INDIRECT("'"&amp;Avdelinger!$A$2&amp;"'!$A$2:$A$100"),$A21,INDIRECT("'"&amp;Avdelinger!$A$2&amp;"'!M$6:M$100"))),"ARK MANGLER")</f>
        <v>0</v>
      </c>
      <c r="N21" s="24">
        <f ca="1">IFERROR(SUMPRODUCT(SUMIF(INDIRECT("'"&amp;Avdelinger!$A$2&amp;"'!$A$2:$A$100"),$A21,INDIRECT("'"&amp;Avdelinger!$A$2&amp;"'!N$6:N$100"))),"ARK MANGLER")</f>
        <v>0</v>
      </c>
      <c r="O21" s="24">
        <f ca="1">IFERROR(SUMPRODUCT(SUMIF(INDIRECT("'"&amp;Avdelinger!$A$2&amp;"'!$A$2:$A$100"),$A21,INDIRECT("'"&amp;Avdelinger!$A$2&amp;"'!O$6:O$100"))),"ARK MANGLER")</f>
        <v>0</v>
      </c>
      <c r="P21" s="24">
        <f ca="1">IFERROR(SUMPRODUCT(SUMIF(INDIRECT("'"&amp;Avdelinger!$A$2&amp;"'!$A$2:$A$100"),$A21,INDIRECT("'"&amp;Avdelinger!$A$2&amp;"'!P$6:P$100"))),"ARK MANGLER")</f>
        <v>0</v>
      </c>
      <c r="Q21" s="24">
        <f ca="1">IFERROR(SUMPRODUCT(SUMIF(INDIRECT("'"&amp;Avdelinger!$A$2&amp;"'!$A$2:$A$100"),$A21,INDIRECT("'"&amp;Avdelinger!$A$2&amp;"'!Q$6:Q$100"))),"ARK MANGLER")</f>
        <v>0</v>
      </c>
      <c r="R21" s="1"/>
      <c r="S21" s="39"/>
      <c r="T21" s="1"/>
      <c r="U21" s="1"/>
      <c r="V21" s="1"/>
      <c r="W21" s="1"/>
      <c r="X21" s="1"/>
      <c r="Y21" s="1"/>
      <c r="Z21" s="1"/>
    </row>
    <row r="22" spans="1:26" ht="16" x14ac:dyDescent="0.2">
      <c r="A22" s="21">
        <f>Kontoplan!B20</f>
        <v>3920</v>
      </c>
      <c r="B22" s="21" t="str">
        <f>Kontoplan!C20</f>
        <v>Medlemskontingent</v>
      </c>
      <c r="C22" s="22"/>
      <c r="D22" s="22">
        <v>-197900</v>
      </c>
      <c r="E22" s="23">
        <f t="shared" ca="1" si="0"/>
        <v>0</v>
      </c>
      <c r="F22" s="24">
        <f ca="1">IFERROR(SUMPRODUCT(SUMIF(INDIRECT("'"&amp;Avdelinger!$A$2&amp;"'!$A$2:$A$100"),$A22,INDIRECT("'"&amp;Avdelinger!$A$2&amp;"'!F$13:F$100"))),"ARK MANGLER")</f>
        <v>0</v>
      </c>
      <c r="G22" s="24">
        <f ca="1">IFERROR(SUMPRODUCT(SUMIF(INDIRECT("'"&amp;Avdelinger!$A$2&amp;"'!$A$2:$A$100"),$A22,INDIRECT("'"&amp;Avdelinger!$A$2&amp;"'!G$13:G$100"))),"ARK MANGLER")</f>
        <v>0</v>
      </c>
      <c r="H22" s="24">
        <f ca="1">IFERROR(SUMPRODUCT(SUMIF(INDIRECT("'"&amp;Avdelinger!$A$2&amp;"'!$A$2:$A$100"),$A22,INDIRECT("'"&amp;Avdelinger!$A$2&amp;"'!H$13:H$100"))),"ARK MANGLER")</f>
        <v>0</v>
      </c>
      <c r="I22" s="24">
        <f ca="1">IFERROR(SUMPRODUCT(SUMIF(INDIRECT("'"&amp;Avdelinger!$A$2&amp;"'!$A$2:$A$100"),$A22,INDIRECT("'"&amp;Avdelinger!$A$2&amp;"'!I$6:I$100"))),"ARK MANGLER")</f>
        <v>0</v>
      </c>
      <c r="J22" s="24">
        <f ca="1">IFERROR(SUMPRODUCT(SUMIF(INDIRECT("'"&amp;Avdelinger!$A$2&amp;"'!$A$2:$A$100"),$A22,INDIRECT("'"&amp;Avdelinger!$A$2&amp;"'!J$6:J$100"))),"ARK MANGLER")</f>
        <v>0</v>
      </c>
      <c r="K22" s="24">
        <f ca="1">IFERROR(SUMPRODUCT(SUMIF(INDIRECT("'"&amp;Avdelinger!$A$2&amp;"'!$A$2:$A$100"),$A22,INDIRECT("'"&amp;Avdelinger!$A$2&amp;"'!K$6:K$100"))),"ARK MANGLER")</f>
        <v>0</v>
      </c>
      <c r="L22" s="24">
        <f ca="1">IFERROR(SUMPRODUCT(SUMIF(INDIRECT("'"&amp;Avdelinger!$A$2&amp;"'!$A$2:$A$100"),$A22,INDIRECT("'"&amp;Avdelinger!$A$2&amp;"'!L$6:L$100"))),"ARK MANGLER")</f>
        <v>0</v>
      </c>
      <c r="M22" s="24">
        <f ca="1">IFERROR(SUMPRODUCT(SUMIF(INDIRECT("'"&amp;Avdelinger!$A$2&amp;"'!$A$2:$A$100"),$A22,INDIRECT("'"&amp;Avdelinger!$A$2&amp;"'!M$6:M$100"))),"ARK MANGLER")</f>
        <v>0</v>
      </c>
      <c r="N22" s="24">
        <f ca="1">IFERROR(SUMPRODUCT(SUMIF(INDIRECT("'"&amp;Avdelinger!$A$2&amp;"'!$A$2:$A$100"),$A22,INDIRECT("'"&amp;Avdelinger!$A$2&amp;"'!N$6:N$100"))),"ARK MANGLER")</f>
        <v>0</v>
      </c>
      <c r="O22" s="24">
        <f ca="1">IFERROR(SUMPRODUCT(SUMIF(INDIRECT("'"&amp;Avdelinger!$A$2&amp;"'!$A$2:$A$100"),$A22,INDIRECT("'"&amp;Avdelinger!$A$2&amp;"'!O$6:O$100"))),"ARK MANGLER")</f>
        <v>0</v>
      </c>
      <c r="P22" s="24">
        <f ca="1">IFERROR(SUMPRODUCT(SUMIF(INDIRECT("'"&amp;Avdelinger!$A$2&amp;"'!$A$2:$A$100"),$A22,INDIRECT("'"&amp;Avdelinger!$A$2&amp;"'!P$6:P$100"))),"ARK MANGLER")</f>
        <v>0</v>
      </c>
      <c r="Q22" s="24">
        <f ca="1">IFERROR(SUMPRODUCT(SUMIF(INDIRECT("'"&amp;Avdelinger!$A$2&amp;"'!$A$2:$A$100"),$A22,INDIRECT("'"&amp;Avdelinger!$A$2&amp;"'!Q$6:Q$100"))),"ARK MANGLER")</f>
        <v>0</v>
      </c>
      <c r="R22" s="1"/>
      <c r="S22" s="39"/>
      <c r="T22" s="1"/>
      <c r="U22" s="1"/>
      <c r="V22" s="1"/>
      <c r="W22" s="1"/>
      <c r="X22" s="1"/>
      <c r="Y22" s="1"/>
      <c r="Z22" s="1"/>
    </row>
    <row r="23" spans="1:26" ht="16" x14ac:dyDescent="0.2">
      <c r="A23" s="21">
        <f>Kontoplan!B21</f>
        <v>3921</v>
      </c>
      <c r="B23" s="21" t="str">
        <f>Kontoplan!C21</f>
        <v>Gruppeavgift</v>
      </c>
      <c r="C23" s="22"/>
      <c r="D23" s="22">
        <v>-430095</v>
      </c>
      <c r="E23" s="23">
        <f t="shared" ca="1" si="0"/>
        <v>0</v>
      </c>
      <c r="F23" s="24">
        <f ca="1">IFERROR(SUMPRODUCT(SUMIF(INDIRECT("'"&amp;Avdelinger!$A$2&amp;"'!$A$2:$A$100"),$A23,INDIRECT("'"&amp;Avdelinger!$A$2&amp;"'!F$13:F$100"))),"ARK MANGLER")</f>
        <v>0</v>
      </c>
      <c r="G23" s="24">
        <f ca="1">IFERROR(SUMPRODUCT(SUMIF(INDIRECT("'"&amp;Avdelinger!$A$2&amp;"'!$A$2:$A$100"),$A23,INDIRECT("'"&amp;Avdelinger!$A$2&amp;"'!G$13:G$100"))),"ARK MANGLER")</f>
        <v>0</v>
      </c>
      <c r="H23" s="24">
        <f ca="1">IFERROR(SUMPRODUCT(SUMIF(INDIRECT("'"&amp;Avdelinger!$A$2&amp;"'!$A$2:$A$100"),$A23,INDIRECT("'"&amp;Avdelinger!$A$2&amp;"'!H$13:H$100"))),"ARK MANGLER")</f>
        <v>0</v>
      </c>
      <c r="I23" s="24">
        <f ca="1">IFERROR(SUMPRODUCT(SUMIF(INDIRECT("'"&amp;Avdelinger!$A$2&amp;"'!$A$2:$A$100"),$A23,INDIRECT("'"&amp;Avdelinger!$A$2&amp;"'!I$6:I$100"))),"ARK MANGLER")</f>
        <v>0</v>
      </c>
      <c r="J23" s="24">
        <f ca="1">IFERROR(SUMPRODUCT(SUMIF(INDIRECT("'"&amp;Avdelinger!$A$2&amp;"'!$A$2:$A$100"),$A23,INDIRECT("'"&amp;Avdelinger!$A$2&amp;"'!J$6:J$100"))),"ARK MANGLER")</f>
        <v>0</v>
      </c>
      <c r="K23" s="24">
        <f ca="1">IFERROR(SUMPRODUCT(SUMIF(INDIRECT("'"&amp;Avdelinger!$A$2&amp;"'!$A$2:$A$100"),$A23,INDIRECT("'"&amp;Avdelinger!$A$2&amp;"'!K$6:K$100"))),"ARK MANGLER")</f>
        <v>0</v>
      </c>
      <c r="L23" s="24">
        <f ca="1">IFERROR(SUMPRODUCT(SUMIF(INDIRECT("'"&amp;Avdelinger!$A$2&amp;"'!$A$2:$A$100"),$A23,INDIRECT("'"&amp;Avdelinger!$A$2&amp;"'!L$6:L$100"))),"ARK MANGLER")</f>
        <v>0</v>
      </c>
      <c r="M23" s="24">
        <f ca="1">IFERROR(SUMPRODUCT(SUMIF(INDIRECT("'"&amp;Avdelinger!$A$2&amp;"'!$A$2:$A$100"),$A23,INDIRECT("'"&amp;Avdelinger!$A$2&amp;"'!M$6:M$100"))),"ARK MANGLER")</f>
        <v>0</v>
      </c>
      <c r="N23" s="24">
        <f ca="1">IFERROR(SUMPRODUCT(SUMIF(INDIRECT("'"&amp;Avdelinger!$A$2&amp;"'!$A$2:$A$100"),$A23,INDIRECT("'"&amp;Avdelinger!$A$2&amp;"'!N$6:N$100"))),"ARK MANGLER")</f>
        <v>0</v>
      </c>
      <c r="O23" s="24">
        <f ca="1">IFERROR(SUMPRODUCT(SUMIF(INDIRECT("'"&amp;Avdelinger!$A$2&amp;"'!$A$2:$A$100"),$A23,INDIRECT("'"&amp;Avdelinger!$A$2&amp;"'!O$6:O$100"))),"ARK MANGLER")</f>
        <v>0</v>
      </c>
      <c r="P23" s="24">
        <f ca="1">IFERROR(SUMPRODUCT(SUMIF(INDIRECT("'"&amp;Avdelinger!$A$2&amp;"'!$A$2:$A$100"),$A23,INDIRECT("'"&amp;Avdelinger!$A$2&amp;"'!P$6:P$100"))),"ARK MANGLER")</f>
        <v>0</v>
      </c>
      <c r="Q23" s="24">
        <f ca="1">IFERROR(SUMPRODUCT(SUMIF(INDIRECT("'"&amp;Avdelinger!$A$2&amp;"'!$A$2:$A$100"),$A23,INDIRECT("'"&amp;Avdelinger!$A$2&amp;"'!Q$6:Q$100"))),"ARK MANGLER")</f>
        <v>0</v>
      </c>
      <c r="R23" s="1"/>
      <c r="S23" s="39"/>
      <c r="T23" s="1"/>
      <c r="U23" s="1"/>
      <c r="V23" s="1"/>
      <c r="W23" s="1"/>
      <c r="X23" s="1"/>
      <c r="Y23" s="1"/>
      <c r="Z23" s="1"/>
    </row>
    <row r="24" spans="1:26" ht="16" x14ac:dyDescent="0.2">
      <c r="A24" s="21">
        <f>Kontoplan!B22</f>
        <v>3930</v>
      </c>
      <c r="B24" s="21" t="str">
        <f>Kontoplan!C22</f>
        <v>Treningsavgift</v>
      </c>
      <c r="C24" s="22"/>
      <c r="D24" s="22">
        <v>-81400</v>
      </c>
      <c r="E24" s="23">
        <f t="shared" ca="1" si="0"/>
        <v>-365000</v>
      </c>
      <c r="F24" s="24">
        <f ca="1">IFERROR(SUMPRODUCT(SUMIF(INDIRECT("'"&amp;Avdelinger!$A$2&amp;"'!$A$2:$A$100"),$A24,INDIRECT("'"&amp;Avdelinger!$A$2&amp;"'!F$13:F$100"))),"ARK MANGLER")</f>
        <v>0</v>
      </c>
      <c r="G24" s="24">
        <f ca="1">IFERROR(SUMPRODUCT(SUMIF(INDIRECT("'"&amp;Avdelinger!$A$2&amp;"'!$A$2:$A$100"),$A24,INDIRECT("'"&amp;Avdelinger!$A$2&amp;"'!G$13:G$100"))),"ARK MANGLER")</f>
        <v>0</v>
      </c>
      <c r="H24" s="24">
        <f ca="1">IFERROR(SUMPRODUCT(SUMIF(INDIRECT("'"&amp;Avdelinger!$A$2&amp;"'!$A$2:$A$100"),$A24,INDIRECT("'"&amp;Avdelinger!$A$2&amp;"'!H$13:H$100"))),"ARK MANGLER")</f>
        <v>0</v>
      </c>
      <c r="I24" s="24">
        <f ca="1">IFERROR(SUMPRODUCT(SUMIF(INDIRECT("'"&amp;Avdelinger!$A$2&amp;"'!$A$2:$A$100"),$A24,INDIRECT("'"&amp;Avdelinger!$A$2&amp;"'!I$6:I$100"))),"ARK MANGLER")</f>
        <v>0</v>
      </c>
      <c r="J24" s="24">
        <f ca="1">IFERROR(SUMPRODUCT(SUMIF(INDIRECT("'"&amp;Avdelinger!$A$2&amp;"'!$A$2:$A$100"),$A24,INDIRECT("'"&amp;Avdelinger!$A$2&amp;"'!J$6:J$100"))),"ARK MANGLER")</f>
        <v>0</v>
      </c>
      <c r="K24" s="24">
        <f ca="1">IFERROR(SUMPRODUCT(SUMIF(INDIRECT("'"&amp;Avdelinger!$A$2&amp;"'!$A$2:$A$100"),$A24,INDIRECT("'"&amp;Avdelinger!$A$2&amp;"'!K$6:K$100"))),"ARK MANGLER")</f>
        <v>0</v>
      </c>
      <c r="L24" s="24">
        <f ca="1">IFERROR(SUMPRODUCT(SUMIF(INDIRECT("'"&amp;Avdelinger!$A$2&amp;"'!$A$2:$A$100"),$A24,INDIRECT("'"&amp;Avdelinger!$A$2&amp;"'!L$6:L$100"))),"ARK MANGLER")</f>
        <v>0</v>
      </c>
      <c r="M24" s="24">
        <f ca="1">IFERROR(SUMPRODUCT(SUMIF(INDIRECT("'"&amp;Avdelinger!$A$2&amp;"'!$A$2:$A$100"),$A24,INDIRECT("'"&amp;Avdelinger!$A$2&amp;"'!M$6:M$100"))),"ARK MANGLER")</f>
        <v>0</v>
      </c>
      <c r="N24" s="24">
        <f ca="1">IFERROR(SUMPRODUCT(SUMIF(INDIRECT("'"&amp;Avdelinger!$A$2&amp;"'!$A$2:$A$100"),$A24,INDIRECT("'"&amp;Avdelinger!$A$2&amp;"'!N$6:N$100"))),"ARK MANGLER")</f>
        <v>-365000</v>
      </c>
      <c r="O24" s="24">
        <f ca="1">IFERROR(SUMPRODUCT(SUMIF(INDIRECT("'"&amp;Avdelinger!$A$2&amp;"'!$A$2:$A$100"),$A24,INDIRECT("'"&amp;Avdelinger!$A$2&amp;"'!O$6:O$100"))),"ARK MANGLER")</f>
        <v>0</v>
      </c>
      <c r="P24" s="24">
        <f ca="1">IFERROR(SUMPRODUCT(SUMIF(INDIRECT("'"&amp;Avdelinger!$A$2&amp;"'!$A$2:$A$100"),$A24,INDIRECT("'"&amp;Avdelinger!$A$2&amp;"'!P$6:P$100"))),"ARK MANGLER")</f>
        <v>0</v>
      </c>
      <c r="Q24" s="24">
        <f ca="1">IFERROR(SUMPRODUCT(SUMIF(INDIRECT("'"&amp;Avdelinger!$A$2&amp;"'!$A$2:$A$100"),$A24,INDIRECT("'"&amp;Avdelinger!$A$2&amp;"'!Q$6:Q$100"))),"ARK MANGLER")</f>
        <v>0</v>
      </c>
      <c r="R24" s="1"/>
      <c r="S24" s="39"/>
      <c r="T24" s="1"/>
      <c r="U24" s="1"/>
      <c r="V24" s="1"/>
      <c r="W24" s="1"/>
      <c r="X24" s="1"/>
      <c r="Y24" s="1"/>
      <c r="Z24" s="1"/>
    </row>
    <row r="25" spans="1:26" ht="16" x14ac:dyDescent="0.2">
      <c r="A25" s="21">
        <f>Kontoplan!B23</f>
        <v>3990</v>
      </c>
      <c r="B25" s="21" t="str">
        <f>Kontoplan!C23</f>
        <v>Kontingent fra BI-studenter</v>
      </c>
      <c r="C25" s="22"/>
      <c r="D25" s="22">
        <v>-740550</v>
      </c>
      <c r="E25" s="23">
        <f t="shared" ca="1" si="0"/>
        <v>0</v>
      </c>
      <c r="F25" s="24">
        <f ca="1">IFERROR(SUMPRODUCT(SUMIF(INDIRECT("'"&amp;Avdelinger!$A$2&amp;"'!$A$2:$A$100"),$A25,INDIRECT("'"&amp;Avdelinger!$A$2&amp;"'!F$13:F$100"))),"ARK MANGLER")</f>
        <v>0</v>
      </c>
      <c r="G25" s="24">
        <f ca="1">IFERROR(SUMPRODUCT(SUMIF(INDIRECT("'"&amp;Avdelinger!$A$2&amp;"'!$A$2:$A$100"),$A25,INDIRECT("'"&amp;Avdelinger!$A$2&amp;"'!G$13:G$100"))),"ARK MANGLER")</f>
        <v>0</v>
      </c>
      <c r="H25" s="24">
        <f ca="1">IFERROR(SUMPRODUCT(SUMIF(INDIRECT("'"&amp;Avdelinger!$A$2&amp;"'!$A$2:$A$100"),$A25,INDIRECT("'"&amp;Avdelinger!$A$2&amp;"'!H$13:H$100"))),"ARK MANGLER")</f>
        <v>0</v>
      </c>
      <c r="I25" s="24">
        <f ca="1">IFERROR(SUMPRODUCT(SUMIF(INDIRECT("'"&amp;Avdelinger!$A$2&amp;"'!$A$2:$A$100"),$A25,INDIRECT("'"&amp;Avdelinger!$A$2&amp;"'!I$6:I$100"))),"ARK MANGLER")</f>
        <v>0</v>
      </c>
      <c r="J25" s="24">
        <f ca="1">IFERROR(SUMPRODUCT(SUMIF(INDIRECT("'"&amp;Avdelinger!$A$2&amp;"'!$A$2:$A$100"),$A25,INDIRECT("'"&amp;Avdelinger!$A$2&amp;"'!J$6:J$100"))),"ARK MANGLER")</f>
        <v>0</v>
      </c>
      <c r="K25" s="24">
        <f ca="1">IFERROR(SUMPRODUCT(SUMIF(INDIRECT("'"&amp;Avdelinger!$A$2&amp;"'!$A$2:$A$100"),$A25,INDIRECT("'"&amp;Avdelinger!$A$2&amp;"'!K$6:K$100"))),"ARK MANGLER")</f>
        <v>0</v>
      </c>
      <c r="L25" s="24">
        <f ca="1">IFERROR(SUMPRODUCT(SUMIF(INDIRECT("'"&amp;Avdelinger!$A$2&amp;"'!$A$2:$A$100"),$A25,INDIRECT("'"&amp;Avdelinger!$A$2&amp;"'!L$6:L$100"))),"ARK MANGLER")</f>
        <v>0</v>
      </c>
      <c r="M25" s="24">
        <f ca="1">IFERROR(SUMPRODUCT(SUMIF(INDIRECT("'"&amp;Avdelinger!$A$2&amp;"'!$A$2:$A$100"),$A25,INDIRECT("'"&amp;Avdelinger!$A$2&amp;"'!M$6:M$100"))),"ARK MANGLER")</f>
        <v>0</v>
      </c>
      <c r="N25" s="24">
        <f ca="1">IFERROR(SUMPRODUCT(SUMIF(INDIRECT("'"&amp;Avdelinger!$A$2&amp;"'!$A$2:$A$100"),$A25,INDIRECT("'"&amp;Avdelinger!$A$2&amp;"'!N$6:N$100"))),"ARK MANGLER")</f>
        <v>0</v>
      </c>
      <c r="O25" s="24">
        <f ca="1">IFERROR(SUMPRODUCT(SUMIF(INDIRECT("'"&amp;Avdelinger!$A$2&amp;"'!$A$2:$A$100"),$A25,INDIRECT("'"&amp;Avdelinger!$A$2&amp;"'!O$6:O$100"))),"ARK MANGLER")</f>
        <v>0</v>
      </c>
      <c r="P25" s="24">
        <f ca="1">IFERROR(SUMPRODUCT(SUMIF(INDIRECT("'"&amp;Avdelinger!$A$2&amp;"'!$A$2:$A$100"),$A25,INDIRECT("'"&amp;Avdelinger!$A$2&amp;"'!P$6:P$100"))),"ARK MANGLER")</f>
        <v>0</v>
      </c>
      <c r="Q25" s="24">
        <f ca="1">IFERROR(SUMPRODUCT(SUMIF(INDIRECT("'"&amp;Avdelinger!$A$2&amp;"'!$A$2:$A$100"),$A25,INDIRECT("'"&amp;Avdelinger!$A$2&amp;"'!Q$6:Q$100"))),"ARK MANGLER")</f>
        <v>0</v>
      </c>
      <c r="R25" s="1"/>
      <c r="S25" s="39"/>
      <c r="T25" s="1"/>
      <c r="U25" s="1"/>
      <c r="V25" s="1"/>
      <c r="W25" s="1"/>
      <c r="X25" s="1"/>
      <c r="Y25" s="1"/>
      <c r="Z25" s="1"/>
    </row>
    <row r="26" spans="1:26" ht="15.75" customHeight="1" x14ac:dyDescent="0.2">
      <c r="A26" s="21">
        <f>Kontoplan!B24</f>
        <v>3991</v>
      </c>
      <c r="B26" s="21" t="str">
        <f>Kontoplan!C24</f>
        <v>Støtte fra BISO</v>
      </c>
      <c r="C26" s="22"/>
      <c r="D26" s="22">
        <v>-350000</v>
      </c>
      <c r="E26" s="23">
        <f t="shared" ca="1" si="0"/>
        <v>0</v>
      </c>
      <c r="F26" s="24">
        <f ca="1">IFERROR(SUMPRODUCT(SUMIF(INDIRECT("'"&amp;Avdelinger!$A$2&amp;"'!$A$2:$A$100"),$A26,INDIRECT("'"&amp;Avdelinger!$A$2&amp;"'!F$13:F$100"))),"ARK MANGLER")</f>
        <v>0</v>
      </c>
      <c r="G26" s="24">
        <f ca="1">IFERROR(SUMPRODUCT(SUMIF(INDIRECT("'"&amp;Avdelinger!$A$2&amp;"'!$A$2:$A$100"),$A26,INDIRECT("'"&amp;Avdelinger!$A$2&amp;"'!G$13:G$100"))),"ARK MANGLER")</f>
        <v>0</v>
      </c>
      <c r="H26" s="24">
        <f ca="1">IFERROR(SUMPRODUCT(SUMIF(INDIRECT("'"&amp;Avdelinger!$A$2&amp;"'!$A$2:$A$100"),$A26,INDIRECT("'"&amp;Avdelinger!$A$2&amp;"'!H$13:H$100"))),"ARK MANGLER")</f>
        <v>0</v>
      </c>
      <c r="I26" s="24">
        <f ca="1">IFERROR(SUMPRODUCT(SUMIF(INDIRECT("'"&amp;Avdelinger!$A$2&amp;"'!$A$2:$A$100"),$A26,INDIRECT("'"&amp;Avdelinger!$A$2&amp;"'!I$6:I$100"))),"ARK MANGLER")</f>
        <v>0</v>
      </c>
      <c r="J26" s="24">
        <f ca="1">IFERROR(SUMPRODUCT(SUMIF(INDIRECT("'"&amp;Avdelinger!$A$2&amp;"'!$A$2:$A$100"),$A26,INDIRECT("'"&amp;Avdelinger!$A$2&amp;"'!J$6:J$100"))),"ARK MANGLER")</f>
        <v>0</v>
      </c>
      <c r="K26" s="24">
        <f ca="1">IFERROR(SUMPRODUCT(SUMIF(INDIRECT("'"&amp;Avdelinger!$A$2&amp;"'!$A$2:$A$100"),$A26,INDIRECT("'"&amp;Avdelinger!$A$2&amp;"'!K$6:K$100"))),"ARK MANGLER")</f>
        <v>0</v>
      </c>
      <c r="L26" s="24">
        <f ca="1">IFERROR(SUMPRODUCT(SUMIF(INDIRECT("'"&amp;Avdelinger!$A$2&amp;"'!$A$2:$A$100"),$A26,INDIRECT("'"&amp;Avdelinger!$A$2&amp;"'!L$6:L$100"))),"ARK MANGLER")</f>
        <v>0</v>
      </c>
      <c r="M26" s="24">
        <f ca="1">IFERROR(SUMPRODUCT(SUMIF(INDIRECT("'"&amp;Avdelinger!$A$2&amp;"'!$A$2:$A$100"),$A26,INDIRECT("'"&amp;Avdelinger!$A$2&amp;"'!M$6:M$100"))),"ARK MANGLER")</f>
        <v>0</v>
      </c>
      <c r="N26" s="24">
        <f ca="1">IFERROR(SUMPRODUCT(SUMIF(INDIRECT("'"&amp;Avdelinger!$A$2&amp;"'!$A$2:$A$100"),$A26,INDIRECT("'"&amp;Avdelinger!$A$2&amp;"'!N$6:N$100"))),"ARK MANGLER")</f>
        <v>0</v>
      </c>
      <c r="O26" s="24">
        <f ca="1">IFERROR(SUMPRODUCT(SUMIF(INDIRECT("'"&amp;Avdelinger!$A$2&amp;"'!$A$2:$A$100"),$A26,INDIRECT("'"&amp;Avdelinger!$A$2&amp;"'!O$6:O$100"))),"ARK MANGLER")</f>
        <v>0</v>
      </c>
      <c r="P26" s="24">
        <f ca="1">IFERROR(SUMPRODUCT(SUMIF(INDIRECT("'"&amp;Avdelinger!$A$2&amp;"'!$A$2:$A$100"),$A26,INDIRECT("'"&amp;Avdelinger!$A$2&amp;"'!P$6:P$100"))),"ARK MANGLER")</f>
        <v>0</v>
      </c>
      <c r="Q26" s="24">
        <f ca="1">IFERROR(SUMPRODUCT(SUMIF(INDIRECT("'"&amp;Avdelinger!$A$2&amp;"'!$A$2:$A$100"),$A26,INDIRECT("'"&amp;Avdelinger!$A$2&amp;"'!Q$6:Q$100"))),"ARK MANGLER")</f>
        <v>0</v>
      </c>
      <c r="R26" s="1"/>
      <c r="S26" s="39"/>
      <c r="T26" s="1"/>
      <c r="U26" s="1"/>
      <c r="V26" s="1"/>
      <c r="W26" s="1"/>
      <c r="X26" s="1"/>
      <c r="Y26" s="1"/>
      <c r="Z26" s="1"/>
    </row>
    <row r="27" spans="1:26" ht="15.75" customHeight="1" x14ac:dyDescent="0.2">
      <c r="A27" s="21">
        <f>Kontoplan!B25</f>
        <v>3992</v>
      </c>
      <c r="B27" s="21" t="str">
        <f>Kontoplan!C25</f>
        <v>Støtte fra BI</v>
      </c>
      <c r="C27" s="22"/>
      <c r="D27" s="22"/>
      <c r="E27" s="23">
        <f t="shared" ca="1" si="0"/>
        <v>0</v>
      </c>
      <c r="F27" s="24">
        <f ca="1">IFERROR(SUMPRODUCT(SUMIF(INDIRECT("'"&amp;Avdelinger!$A$2&amp;"'!$A$2:$A$100"),$A27,INDIRECT("'"&amp;Avdelinger!$A$2&amp;"'!F$13:F$100"))),"ARK MANGLER")</f>
        <v>0</v>
      </c>
      <c r="G27" s="24">
        <f ca="1">IFERROR(SUMPRODUCT(SUMIF(INDIRECT("'"&amp;Avdelinger!$A$2&amp;"'!$A$2:$A$100"),$A27,INDIRECT("'"&amp;Avdelinger!$A$2&amp;"'!G$13:G$100"))),"ARK MANGLER")</f>
        <v>0</v>
      </c>
      <c r="H27" s="24">
        <f ca="1">IFERROR(SUMPRODUCT(SUMIF(INDIRECT("'"&amp;Avdelinger!$A$2&amp;"'!$A$2:$A$100"),$A27,INDIRECT("'"&amp;Avdelinger!$A$2&amp;"'!H$13:H$100"))),"ARK MANGLER")</f>
        <v>0</v>
      </c>
      <c r="I27" s="24">
        <f ca="1">IFERROR(SUMPRODUCT(SUMIF(INDIRECT("'"&amp;Avdelinger!$A$2&amp;"'!$A$2:$A$100"),$A27,INDIRECT("'"&amp;Avdelinger!$A$2&amp;"'!I$6:I$100"))),"ARK MANGLER")</f>
        <v>0</v>
      </c>
      <c r="J27" s="24">
        <f ca="1">IFERROR(SUMPRODUCT(SUMIF(INDIRECT("'"&amp;Avdelinger!$A$2&amp;"'!$A$2:$A$100"),$A27,INDIRECT("'"&amp;Avdelinger!$A$2&amp;"'!J$6:J$100"))),"ARK MANGLER")</f>
        <v>0</v>
      </c>
      <c r="K27" s="24">
        <f ca="1">IFERROR(SUMPRODUCT(SUMIF(INDIRECT("'"&amp;Avdelinger!$A$2&amp;"'!$A$2:$A$100"),$A27,INDIRECT("'"&amp;Avdelinger!$A$2&amp;"'!K$6:K$100"))),"ARK MANGLER")</f>
        <v>0</v>
      </c>
      <c r="L27" s="24">
        <f ca="1">IFERROR(SUMPRODUCT(SUMIF(INDIRECT("'"&amp;Avdelinger!$A$2&amp;"'!$A$2:$A$100"),$A27,INDIRECT("'"&amp;Avdelinger!$A$2&amp;"'!L$6:L$100"))),"ARK MANGLER")</f>
        <v>0</v>
      </c>
      <c r="M27" s="24">
        <f ca="1">IFERROR(SUMPRODUCT(SUMIF(INDIRECT("'"&amp;Avdelinger!$A$2&amp;"'!$A$2:$A$100"),$A27,INDIRECT("'"&amp;Avdelinger!$A$2&amp;"'!M$6:M$100"))),"ARK MANGLER")</f>
        <v>0</v>
      </c>
      <c r="N27" s="24">
        <f ca="1">IFERROR(SUMPRODUCT(SUMIF(INDIRECT("'"&amp;Avdelinger!$A$2&amp;"'!$A$2:$A$100"),$A27,INDIRECT("'"&amp;Avdelinger!$A$2&amp;"'!N$6:N$100"))),"ARK MANGLER")</f>
        <v>0</v>
      </c>
      <c r="O27" s="24">
        <f ca="1">IFERROR(SUMPRODUCT(SUMIF(INDIRECT("'"&amp;Avdelinger!$A$2&amp;"'!$A$2:$A$100"),$A27,INDIRECT("'"&amp;Avdelinger!$A$2&amp;"'!O$6:O$100"))),"ARK MANGLER")</f>
        <v>0</v>
      </c>
      <c r="P27" s="24">
        <f ca="1">IFERROR(SUMPRODUCT(SUMIF(INDIRECT("'"&amp;Avdelinger!$A$2&amp;"'!$A$2:$A$100"),$A27,INDIRECT("'"&amp;Avdelinger!$A$2&amp;"'!P$6:P$100"))),"ARK MANGLER")</f>
        <v>0</v>
      </c>
      <c r="Q27" s="24">
        <f ca="1">IFERROR(SUMPRODUCT(SUMIF(INDIRECT("'"&amp;Avdelinger!$A$2&amp;"'!$A$2:$A$100"),$A27,INDIRECT("'"&amp;Avdelinger!$A$2&amp;"'!Q$6:Q$100"))),"ARK MANGLER")</f>
        <v>0</v>
      </c>
      <c r="R27" s="1"/>
      <c r="S27" s="39"/>
      <c r="T27" s="1"/>
      <c r="U27" s="1"/>
      <c r="V27" s="1"/>
      <c r="W27" s="1"/>
      <c r="X27" s="1"/>
      <c r="Y27" s="1"/>
      <c r="Z27" s="1"/>
    </row>
    <row r="28" spans="1:26" ht="15.75" customHeight="1" x14ac:dyDescent="0.2">
      <c r="A28" s="21">
        <f>Kontoplan!B26</f>
        <v>3993</v>
      </c>
      <c r="B28" s="21" t="str">
        <f>Kontoplan!C26</f>
        <v>Støtte fra Velferdstinget</v>
      </c>
      <c r="C28" s="22"/>
      <c r="D28" s="22">
        <v>-277904</v>
      </c>
      <c r="E28" s="23">
        <f t="shared" ca="1" si="0"/>
        <v>-740500</v>
      </c>
      <c r="F28" s="24">
        <f ca="1">IFERROR(SUMPRODUCT(SUMIF(INDIRECT("'"&amp;Avdelinger!$A$2&amp;"'!$A$2:$A$100"),$A28,INDIRECT("'"&amp;Avdelinger!$A$2&amp;"'!F$13:F$100"))),"ARK MANGLER")</f>
        <v>0</v>
      </c>
      <c r="G28" s="24">
        <f ca="1">IFERROR(SUMPRODUCT(SUMIF(INDIRECT("'"&amp;Avdelinger!$A$2&amp;"'!$A$2:$A$100"),$A28,INDIRECT("'"&amp;Avdelinger!$A$2&amp;"'!G$13:G$100"))),"ARK MANGLER")</f>
        <v>0</v>
      </c>
      <c r="H28" s="24">
        <f ca="1">IFERROR(SUMPRODUCT(SUMIF(INDIRECT("'"&amp;Avdelinger!$A$2&amp;"'!$A$2:$A$100"),$A28,INDIRECT("'"&amp;Avdelinger!$A$2&amp;"'!H$13:H$100"))),"ARK MANGLER")</f>
        <v>0</v>
      </c>
      <c r="I28" s="24">
        <f ca="1">IFERROR(SUMPRODUCT(SUMIF(INDIRECT("'"&amp;Avdelinger!$A$2&amp;"'!$A$2:$A$100"),$A28,INDIRECT("'"&amp;Avdelinger!$A$2&amp;"'!I$6:I$100"))),"ARK MANGLER")</f>
        <v>-100000</v>
      </c>
      <c r="J28" s="24">
        <f ca="1">IFERROR(SUMPRODUCT(SUMIF(INDIRECT("'"&amp;Avdelinger!$A$2&amp;"'!$A$2:$A$100"),$A28,INDIRECT("'"&amp;Avdelinger!$A$2&amp;"'!J$6:J$100"))),"ARK MANGLER")</f>
        <v>0</v>
      </c>
      <c r="K28" s="24">
        <f ca="1">IFERROR(SUMPRODUCT(SUMIF(INDIRECT("'"&amp;Avdelinger!$A$2&amp;"'!$A$2:$A$100"),$A28,INDIRECT("'"&amp;Avdelinger!$A$2&amp;"'!K$6:K$100"))),"ARK MANGLER")</f>
        <v>-58500</v>
      </c>
      <c r="L28" s="24">
        <f ca="1">IFERROR(SUMPRODUCT(SUMIF(INDIRECT("'"&amp;Avdelinger!$A$2&amp;"'!$A$2:$A$100"),$A28,INDIRECT("'"&amp;Avdelinger!$A$2&amp;"'!L$6:L$100"))),"ARK MANGLER")</f>
        <v>0</v>
      </c>
      <c r="M28" s="24">
        <f ca="1">IFERROR(SUMPRODUCT(SUMIF(INDIRECT("'"&amp;Avdelinger!$A$2&amp;"'!$A$2:$A$100"),$A28,INDIRECT("'"&amp;Avdelinger!$A$2&amp;"'!M$6:M$100"))),"ARK MANGLER")</f>
        <v>0</v>
      </c>
      <c r="N28" s="24">
        <f ca="1">IFERROR(SUMPRODUCT(SUMIF(INDIRECT("'"&amp;Avdelinger!$A$2&amp;"'!$A$2:$A$100"),$A28,INDIRECT("'"&amp;Avdelinger!$A$2&amp;"'!N$6:N$100"))),"ARK MANGLER")</f>
        <v>-423500</v>
      </c>
      <c r="O28" s="24">
        <f ca="1">IFERROR(SUMPRODUCT(SUMIF(INDIRECT("'"&amp;Avdelinger!$A$2&amp;"'!$A$2:$A$100"),$A28,INDIRECT("'"&amp;Avdelinger!$A$2&amp;"'!O$6:O$100"))),"ARK MANGLER")</f>
        <v>0</v>
      </c>
      <c r="P28" s="24">
        <f ca="1">IFERROR(SUMPRODUCT(SUMIF(INDIRECT("'"&amp;Avdelinger!$A$2&amp;"'!$A$2:$A$100"),$A28,INDIRECT("'"&amp;Avdelinger!$A$2&amp;"'!P$6:P$100"))),"ARK MANGLER")</f>
        <v>0</v>
      </c>
      <c r="Q28" s="24">
        <f ca="1">IFERROR(SUMPRODUCT(SUMIF(INDIRECT("'"&amp;Avdelinger!$A$2&amp;"'!$A$2:$A$100"),$A28,INDIRECT("'"&amp;Avdelinger!$A$2&amp;"'!Q$6:Q$100"))),"ARK MANGLER")</f>
        <v>-158500</v>
      </c>
      <c r="R28" s="1"/>
      <c r="S28" s="39"/>
      <c r="T28" s="1"/>
      <c r="U28" s="1"/>
      <c r="V28" s="1"/>
      <c r="W28" s="1"/>
      <c r="X28" s="1"/>
      <c r="Y28" s="1"/>
      <c r="Z28" s="1"/>
    </row>
    <row r="29" spans="1:26" ht="15.75" customHeight="1" x14ac:dyDescent="0.2">
      <c r="A29" s="21">
        <f>Kontoplan!B27</f>
        <v>3994</v>
      </c>
      <c r="B29" s="21" t="str">
        <f>Kontoplan!C27</f>
        <v>Støtte fra NSI</v>
      </c>
      <c r="C29" s="22"/>
      <c r="D29" s="22">
        <v>-40900</v>
      </c>
      <c r="E29" s="23">
        <f t="shared" ca="1" si="0"/>
        <v>0</v>
      </c>
      <c r="F29" s="24">
        <f ca="1">IFERROR(SUMPRODUCT(SUMIF(INDIRECT("'"&amp;Avdelinger!$A$2&amp;"'!$A$2:$A$100"),$A29,INDIRECT("'"&amp;Avdelinger!$A$2&amp;"'!F$13:F$100"))),"ARK MANGLER")</f>
        <v>0</v>
      </c>
      <c r="G29" s="24">
        <f ca="1">IFERROR(SUMPRODUCT(SUMIF(INDIRECT("'"&amp;Avdelinger!$A$2&amp;"'!$A$2:$A$100"),$A29,INDIRECT("'"&amp;Avdelinger!$A$2&amp;"'!G$13:G$100"))),"ARK MANGLER")</f>
        <v>0</v>
      </c>
      <c r="H29" s="24">
        <f ca="1">IFERROR(SUMPRODUCT(SUMIF(INDIRECT("'"&amp;Avdelinger!$A$2&amp;"'!$A$2:$A$100"),$A29,INDIRECT("'"&amp;Avdelinger!$A$2&amp;"'!H$13:H$100"))),"ARK MANGLER")</f>
        <v>0</v>
      </c>
      <c r="I29" s="24">
        <f ca="1">IFERROR(SUMPRODUCT(SUMIF(INDIRECT("'"&amp;Avdelinger!$A$2&amp;"'!$A$2:$A$100"),$A29,INDIRECT("'"&amp;Avdelinger!$A$2&amp;"'!I$6:I$100"))),"ARK MANGLER")</f>
        <v>0</v>
      </c>
      <c r="J29" s="24">
        <f ca="1">IFERROR(SUMPRODUCT(SUMIF(INDIRECT("'"&amp;Avdelinger!$A$2&amp;"'!$A$2:$A$100"),$A29,INDIRECT("'"&amp;Avdelinger!$A$2&amp;"'!J$6:J$100"))),"ARK MANGLER")</f>
        <v>0</v>
      </c>
      <c r="K29" s="24">
        <f ca="1">IFERROR(SUMPRODUCT(SUMIF(INDIRECT("'"&amp;Avdelinger!$A$2&amp;"'!$A$2:$A$100"),$A29,INDIRECT("'"&amp;Avdelinger!$A$2&amp;"'!K$6:K$100"))),"ARK MANGLER")</f>
        <v>0</v>
      </c>
      <c r="L29" s="24">
        <f ca="1">IFERROR(SUMPRODUCT(SUMIF(INDIRECT("'"&amp;Avdelinger!$A$2&amp;"'!$A$2:$A$100"),$A29,INDIRECT("'"&amp;Avdelinger!$A$2&amp;"'!L$6:L$100"))),"ARK MANGLER")</f>
        <v>0</v>
      </c>
      <c r="M29" s="24">
        <f ca="1">IFERROR(SUMPRODUCT(SUMIF(INDIRECT("'"&amp;Avdelinger!$A$2&amp;"'!$A$2:$A$100"),$A29,INDIRECT("'"&amp;Avdelinger!$A$2&amp;"'!M$6:M$100"))),"ARK MANGLER")</f>
        <v>0</v>
      </c>
      <c r="N29" s="24">
        <f ca="1">IFERROR(SUMPRODUCT(SUMIF(INDIRECT("'"&amp;Avdelinger!$A$2&amp;"'!$A$2:$A$100"),$A29,INDIRECT("'"&amp;Avdelinger!$A$2&amp;"'!N$6:N$100"))),"ARK MANGLER")</f>
        <v>0</v>
      </c>
      <c r="O29" s="24">
        <f ca="1">IFERROR(SUMPRODUCT(SUMIF(INDIRECT("'"&amp;Avdelinger!$A$2&amp;"'!$A$2:$A$100"),$A29,INDIRECT("'"&amp;Avdelinger!$A$2&amp;"'!O$6:O$100"))),"ARK MANGLER")</f>
        <v>0</v>
      </c>
      <c r="P29" s="24">
        <f ca="1">IFERROR(SUMPRODUCT(SUMIF(INDIRECT("'"&amp;Avdelinger!$A$2&amp;"'!$A$2:$A$100"),$A29,INDIRECT("'"&amp;Avdelinger!$A$2&amp;"'!P$6:P$100"))),"ARK MANGLER")</f>
        <v>0</v>
      </c>
      <c r="Q29" s="24">
        <f ca="1">IFERROR(SUMPRODUCT(SUMIF(INDIRECT("'"&amp;Avdelinger!$A$2&amp;"'!$A$2:$A$100"),$A29,INDIRECT("'"&amp;Avdelinger!$A$2&amp;"'!Q$6:Q$100"))),"ARK MANGLER")</f>
        <v>0</v>
      </c>
      <c r="R29" s="1"/>
      <c r="S29" s="39"/>
      <c r="T29" s="1"/>
      <c r="U29" s="1"/>
      <c r="V29" s="1"/>
      <c r="W29" s="1"/>
      <c r="X29" s="1"/>
      <c r="Y29" s="1"/>
      <c r="Z29" s="1"/>
    </row>
    <row r="30" spans="1:26" ht="15.75" customHeight="1" x14ac:dyDescent="0.2">
      <c r="A30" s="21">
        <f>Kontoplan!B28</f>
        <v>3995</v>
      </c>
      <c r="B30" s="21" t="str">
        <f>Kontoplan!C28</f>
        <v>Annen støtte</v>
      </c>
      <c r="C30" s="22"/>
      <c r="D30" s="22">
        <v>-200000</v>
      </c>
      <c r="E30" s="23">
        <f t="shared" ca="1" si="0"/>
        <v>0</v>
      </c>
      <c r="F30" s="24">
        <f ca="1">IFERROR(SUMPRODUCT(SUMIF(INDIRECT("'"&amp;Avdelinger!$A$2&amp;"'!$A$2:$A$100"),$A30,INDIRECT("'"&amp;Avdelinger!$A$2&amp;"'!F$13:F$100"))),"ARK MANGLER")</f>
        <v>0</v>
      </c>
      <c r="G30" s="24">
        <f ca="1">IFERROR(SUMPRODUCT(SUMIF(INDIRECT("'"&amp;Avdelinger!$A$2&amp;"'!$A$2:$A$100"),$A30,INDIRECT("'"&amp;Avdelinger!$A$2&amp;"'!G$13:G$100"))),"ARK MANGLER")</f>
        <v>0</v>
      </c>
      <c r="H30" s="24">
        <f ca="1">IFERROR(SUMPRODUCT(SUMIF(INDIRECT("'"&amp;Avdelinger!$A$2&amp;"'!$A$2:$A$100"),$A30,INDIRECT("'"&amp;Avdelinger!$A$2&amp;"'!H$13:H$100"))),"ARK MANGLER")</f>
        <v>0</v>
      </c>
      <c r="I30" s="24">
        <f ca="1">IFERROR(SUMPRODUCT(SUMIF(INDIRECT("'"&amp;Avdelinger!$A$2&amp;"'!$A$2:$A$100"),$A30,INDIRECT("'"&amp;Avdelinger!$A$2&amp;"'!I$6:I$100"))),"ARK MANGLER")</f>
        <v>0</v>
      </c>
      <c r="J30" s="24">
        <f ca="1">IFERROR(SUMPRODUCT(SUMIF(INDIRECT("'"&amp;Avdelinger!$A$2&amp;"'!$A$2:$A$100"),$A30,INDIRECT("'"&amp;Avdelinger!$A$2&amp;"'!J$6:J$100"))),"ARK MANGLER")</f>
        <v>0</v>
      </c>
      <c r="K30" s="24">
        <f ca="1">IFERROR(SUMPRODUCT(SUMIF(INDIRECT("'"&amp;Avdelinger!$A$2&amp;"'!$A$2:$A$100"),$A30,INDIRECT("'"&amp;Avdelinger!$A$2&amp;"'!K$6:K$100"))),"ARK MANGLER")</f>
        <v>0</v>
      </c>
      <c r="L30" s="24">
        <f ca="1">IFERROR(SUMPRODUCT(SUMIF(INDIRECT("'"&amp;Avdelinger!$A$2&amp;"'!$A$2:$A$100"),$A30,INDIRECT("'"&amp;Avdelinger!$A$2&amp;"'!L$6:L$100"))),"ARK MANGLER")</f>
        <v>0</v>
      </c>
      <c r="M30" s="24">
        <f ca="1">IFERROR(SUMPRODUCT(SUMIF(INDIRECT("'"&amp;Avdelinger!$A$2&amp;"'!$A$2:$A$100"),$A30,INDIRECT("'"&amp;Avdelinger!$A$2&amp;"'!M$6:M$100"))),"ARK MANGLER")</f>
        <v>0</v>
      </c>
      <c r="N30" s="24">
        <f ca="1">IFERROR(SUMPRODUCT(SUMIF(INDIRECT("'"&amp;Avdelinger!$A$2&amp;"'!$A$2:$A$100"),$A30,INDIRECT("'"&amp;Avdelinger!$A$2&amp;"'!N$6:N$100"))),"ARK MANGLER")</f>
        <v>0</v>
      </c>
      <c r="O30" s="24">
        <f ca="1">IFERROR(SUMPRODUCT(SUMIF(INDIRECT("'"&amp;Avdelinger!$A$2&amp;"'!$A$2:$A$100"),$A30,INDIRECT("'"&amp;Avdelinger!$A$2&amp;"'!O$6:O$100"))),"ARK MANGLER")</f>
        <v>0</v>
      </c>
      <c r="P30" s="24">
        <f ca="1">IFERROR(SUMPRODUCT(SUMIF(INDIRECT("'"&amp;Avdelinger!$A$2&amp;"'!$A$2:$A$100"),$A30,INDIRECT("'"&amp;Avdelinger!$A$2&amp;"'!P$6:P$100"))),"ARK MANGLER")</f>
        <v>0</v>
      </c>
      <c r="Q30" s="24">
        <f ca="1">IFERROR(SUMPRODUCT(SUMIF(INDIRECT("'"&amp;Avdelinger!$A$2&amp;"'!$A$2:$A$100"),$A30,INDIRECT("'"&amp;Avdelinger!$A$2&amp;"'!Q$6:Q$100"))),"ARK MANGLER")</f>
        <v>0</v>
      </c>
      <c r="R30" s="1"/>
      <c r="S30" s="39"/>
      <c r="T30" s="1"/>
      <c r="U30" s="1"/>
      <c r="V30" s="1"/>
      <c r="W30" s="1"/>
      <c r="X30" s="1"/>
      <c r="Y30" s="1"/>
      <c r="Z30" s="1"/>
    </row>
    <row r="31" spans="1:26" ht="15.75" customHeight="1" x14ac:dyDescent="0.2">
      <c r="A31" s="1"/>
      <c r="B31" s="1"/>
      <c r="C31" s="28"/>
      <c r="D31" s="28"/>
      <c r="E31" s="28"/>
      <c r="F31" s="28"/>
      <c r="G31" s="28"/>
      <c r="H31" s="28"/>
      <c r="I31" s="28"/>
      <c r="J31" s="28"/>
      <c r="K31" s="28"/>
      <c r="L31" s="28"/>
      <c r="M31" s="28"/>
      <c r="N31" s="28"/>
      <c r="O31" s="28"/>
      <c r="P31" s="28"/>
      <c r="Q31" s="28"/>
      <c r="R31" s="1"/>
      <c r="S31" s="1"/>
      <c r="T31" s="1"/>
      <c r="U31" s="1"/>
      <c r="V31" s="1"/>
      <c r="W31" s="1"/>
      <c r="X31" s="1"/>
      <c r="Y31" s="1"/>
      <c r="Z31" s="1"/>
    </row>
    <row r="32" spans="1:26" ht="15.75" customHeight="1" x14ac:dyDescent="0.2">
      <c r="A32" s="63" t="s">
        <v>170</v>
      </c>
      <c r="B32" s="61"/>
      <c r="C32" s="30">
        <f t="shared" ref="C32:Q32" si="1">SUM(C13:C31)</f>
        <v>0</v>
      </c>
      <c r="D32" s="30">
        <f t="shared" si="1"/>
        <v>-3489137</v>
      </c>
      <c r="E32" s="31">
        <f t="shared" ca="1" si="1"/>
        <v>-2294000</v>
      </c>
      <c r="F32" s="30">
        <f t="shared" ca="1" si="1"/>
        <v>-300000</v>
      </c>
      <c r="G32" s="30">
        <f t="shared" ca="1" si="1"/>
        <v>-730000</v>
      </c>
      <c r="H32" s="30">
        <f t="shared" ca="1" si="1"/>
        <v>-58500</v>
      </c>
      <c r="I32" s="30">
        <f t="shared" ca="1" si="1"/>
        <v>-100000</v>
      </c>
      <c r="J32" s="30">
        <f t="shared" ca="1" si="1"/>
        <v>0</v>
      </c>
      <c r="K32" s="30">
        <f t="shared" ca="1" si="1"/>
        <v>-58500</v>
      </c>
      <c r="L32" s="30">
        <f t="shared" ca="1" si="1"/>
        <v>0</v>
      </c>
      <c r="M32" s="30">
        <f t="shared" ca="1" si="1"/>
        <v>0</v>
      </c>
      <c r="N32" s="30">
        <f t="shared" ca="1" si="1"/>
        <v>-788500</v>
      </c>
      <c r="O32" s="30">
        <f t="shared" ca="1" si="1"/>
        <v>0</v>
      </c>
      <c r="P32" s="30">
        <f t="shared" ca="1" si="1"/>
        <v>0</v>
      </c>
      <c r="Q32" s="30">
        <f t="shared" ca="1" si="1"/>
        <v>-258500</v>
      </c>
      <c r="R32" s="1"/>
      <c r="S32" s="3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5" t="s">
        <v>171</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9" t="s">
        <v>162</v>
      </c>
      <c r="B38" s="19" t="s">
        <v>163</v>
      </c>
      <c r="C38" s="19" t="s">
        <v>164</v>
      </c>
      <c r="D38" s="19" t="s">
        <v>165</v>
      </c>
      <c r="E38" s="20" t="s">
        <v>166</v>
      </c>
      <c r="F38" s="19" t="s">
        <v>177</v>
      </c>
      <c r="G38" s="19" t="s">
        <v>178</v>
      </c>
      <c r="H38" s="19" t="s">
        <v>179</v>
      </c>
      <c r="I38" s="19" t="s">
        <v>180</v>
      </c>
      <c r="J38" s="19" t="s">
        <v>181</v>
      </c>
      <c r="K38" s="19" t="s">
        <v>182</v>
      </c>
      <c r="L38" s="19" t="s">
        <v>183</v>
      </c>
      <c r="M38" s="19" t="s">
        <v>184</v>
      </c>
      <c r="N38" s="19" t="s">
        <v>185</v>
      </c>
      <c r="O38" s="19" t="s">
        <v>186</v>
      </c>
      <c r="P38" s="19" t="s">
        <v>187</v>
      </c>
      <c r="Q38" s="19" t="s">
        <v>188</v>
      </c>
      <c r="R38" s="38"/>
      <c r="S38" s="19" t="s">
        <v>189</v>
      </c>
      <c r="T38" s="1"/>
      <c r="U38" s="1"/>
      <c r="V38" s="1"/>
      <c r="W38" s="1"/>
      <c r="X38" s="1"/>
      <c r="Y38" s="1"/>
      <c r="Z38" s="1"/>
    </row>
    <row r="39" spans="1:26" ht="15.75" customHeight="1" x14ac:dyDescent="0.2">
      <c r="A39" s="21">
        <f>Kontoplan!B29</f>
        <v>5910</v>
      </c>
      <c r="B39" s="21" t="str">
        <f>Kontoplan!C29</f>
        <v>Lunsjkort</v>
      </c>
      <c r="C39" s="22"/>
      <c r="D39" s="22">
        <v>82200</v>
      </c>
      <c r="E39" s="23">
        <f t="shared" ref="E39:E70" ca="1" si="2">SUM(F39:Q39)</f>
        <v>5000</v>
      </c>
      <c r="F39" s="24">
        <f ca="1">IFERROR(SUMPRODUCT(SUMIF(INDIRECT("'"&amp;Avdelinger!$A$2&amp;"'!$A$2:$A$100"),$A39,INDIRECT("'"&amp;Avdelinger!$A$2&amp;"'!F$13:F$100"))),"ARK MANGLER")</f>
        <v>0</v>
      </c>
      <c r="G39" s="24">
        <f ca="1">IFERROR(SUMPRODUCT(SUMIF(INDIRECT("'"&amp;Avdelinger!$A$2&amp;"'!$A$2:$A$100"),$A39,INDIRECT("'"&amp;Avdelinger!$A$2&amp;"'!G$13:G$100"))),"ARK MANGLER")</f>
        <v>0</v>
      </c>
      <c r="H39" s="24">
        <f ca="1">IFERROR(SUMPRODUCT(SUMIF(INDIRECT("'"&amp;Avdelinger!$A$2&amp;"'!$A$2:$A$100"),$A39,INDIRECT("'"&amp;Avdelinger!$A$2&amp;"'!H$13:H$100"))),"ARK MANGLER")</f>
        <v>0</v>
      </c>
      <c r="I39" s="24">
        <f ca="1">IFERROR(SUMPRODUCT(SUMIF(INDIRECT("'"&amp;Avdelinger!$A$2&amp;"'!$A$2:$A$100"),$A39,INDIRECT("'"&amp;Avdelinger!$A$2&amp;"'!I$6:I$100"))),"ARK MANGLER")</f>
        <v>0</v>
      </c>
      <c r="J39" s="24">
        <f ca="1">IFERROR(SUMPRODUCT(SUMIF(INDIRECT("'"&amp;Avdelinger!$A$2&amp;"'!$A$2:$A$100"),$A39,INDIRECT("'"&amp;Avdelinger!$A$2&amp;"'!J$6:J$100"))),"ARK MANGLER")</f>
        <v>0</v>
      </c>
      <c r="K39" s="24">
        <f ca="1">IFERROR(SUMPRODUCT(SUMIF(INDIRECT("'"&amp;Avdelinger!$A$2&amp;"'!$A$2:$A$100"),$A39,INDIRECT("'"&amp;Avdelinger!$A$2&amp;"'!K$6:K$100"))),"ARK MANGLER")</f>
        <v>0</v>
      </c>
      <c r="L39" s="24">
        <f ca="1">IFERROR(SUMPRODUCT(SUMIF(INDIRECT("'"&amp;Avdelinger!$A$2&amp;"'!$A$2:$A$100"),$A39,INDIRECT("'"&amp;Avdelinger!$A$2&amp;"'!L$6:L$100"))),"ARK MANGLER")</f>
        <v>0</v>
      </c>
      <c r="M39" s="24">
        <f ca="1">IFERROR(SUMPRODUCT(SUMIF(INDIRECT("'"&amp;Avdelinger!$A$2&amp;"'!$A$2:$A$100"),$A39,INDIRECT("'"&amp;Avdelinger!$A$2&amp;"'!M$6:M$100"))),"ARK MANGLER")</f>
        <v>0</v>
      </c>
      <c r="N39" s="24">
        <f ca="1">IFERROR(SUMPRODUCT(SUMIF(INDIRECT("'"&amp;Avdelinger!$A$2&amp;"'!$A$2:$A$100"),$A39,INDIRECT("'"&amp;Avdelinger!$A$2&amp;"'!N$6:N$100"))),"ARK MANGLER")</f>
        <v>0</v>
      </c>
      <c r="O39" s="24">
        <f ca="1">IFERROR(SUMPRODUCT(SUMIF(INDIRECT("'"&amp;Avdelinger!$A$2&amp;"'!$A$2:$A$100"),$A39,INDIRECT("'"&amp;Avdelinger!$A$2&amp;"'!O$6:O$100"))),"ARK MANGLER")</f>
        <v>5000</v>
      </c>
      <c r="P39" s="24">
        <f ca="1">IFERROR(SUMPRODUCT(SUMIF(INDIRECT("'"&amp;Avdelinger!$A$2&amp;"'!$A$2:$A$100"),$A39,INDIRECT("'"&amp;Avdelinger!$A$2&amp;"'!P$6:P$100"))),"ARK MANGLER")</f>
        <v>0</v>
      </c>
      <c r="Q39" s="24">
        <f ca="1">IFERROR(SUMPRODUCT(SUMIF(INDIRECT("'"&amp;Avdelinger!$A$2&amp;"'!$A$2:$A$100"),$A39,INDIRECT("'"&amp;Avdelinger!$A$2&amp;"'!Q$6:Q$100"))),"ARK MANGLER")</f>
        <v>0</v>
      </c>
      <c r="R39" s="1"/>
      <c r="S39" s="39"/>
      <c r="T39" s="1"/>
      <c r="U39" s="1"/>
      <c r="V39" s="1"/>
      <c r="W39" s="1"/>
      <c r="X39" s="1"/>
      <c r="Y39" s="1"/>
      <c r="Z39" s="1"/>
    </row>
    <row r="40" spans="1:26" ht="15.75" customHeight="1" x14ac:dyDescent="0.2">
      <c r="A40" s="21">
        <f>Kontoplan!B30</f>
        <v>5995</v>
      </c>
      <c r="B40" s="21" t="str">
        <f>Kontoplan!C30</f>
        <v>Styrekostnader</v>
      </c>
      <c r="C40" s="22"/>
      <c r="D40" s="22">
        <v>32451</v>
      </c>
      <c r="E40" s="23">
        <f t="shared" ca="1" si="2"/>
        <v>0</v>
      </c>
      <c r="F40" s="24">
        <f ca="1">IFERROR(SUMPRODUCT(SUMIF(INDIRECT("'"&amp;Avdelinger!$A$2&amp;"'!$A$2:$A$100"),$A40,INDIRECT("'"&amp;Avdelinger!$A$2&amp;"'!F$13:F$100"))),"ARK MANGLER")</f>
        <v>0</v>
      </c>
      <c r="G40" s="24">
        <f ca="1">IFERROR(SUMPRODUCT(SUMIF(INDIRECT("'"&amp;Avdelinger!$A$2&amp;"'!$A$2:$A$100"),$A40,INDIRECT("'"&amp;Avdelinger!$A$2&amp;"'!G$13:G$100"))),"ARK MANGLER")</f>
        <v>0</v>
      </c>
      <c r="H40" s="24">
        <f ca="1">IFERROR(SUMPRODUCT(SUMIF(INDIRECT("'"&amp;Avdelinger!$A$2&amp;"'!$A$2:$A$100"),$A40,INDIRECT("'"&amp;Avdelinger!$A$2&amp;"'!H$13:H$100"))),"ARK MANGLER")</f>
        <v>0</v>
      </c>
      <c r="I40" s="24">
        <f ca="1">IFERROR(SUMPRODUCT(SUMIF(INDIRECT("'"&amp;Avdelinger!$A$2&amp;"'!$A$2:$A$100"),$A40,INDIRECT("'"&amp;Avdelinger!$A$2&amp;"'!I$6:I$100"))),"ARK MANGLER")</f>
        <v>0</v>
      </c>
      <c r="J40" s="24">
        <f ca="1">IFERROR(SUMPRODUCT(SUMIF(INDIRECT("'"&amp;Avdelinger!$A$2&amp;"'!$A$2:$A$100"),$A40,INDIRECT("'"&amp;Avdelinger!$A$2&amp;"'!J$6:J$100"))),"ARK MANGLER")</f>
        <v>0</v>
      </c>
      <c r="K40" s="24">
        <f ca="1">IFERROR(SUMPRODUCT(SUMIF(INDIRECT("'"&amp;Avdelinger!$A$2&amp;"'!$A$2:$A$100"),$A40,INDIRECT("'"&amp;Avdelinger!$A$2&amp;"'!K$6:K$100"))),"ARK MANGLER")</f>
        <v>0</v>
      </c>
      <c r="L40" s="24">
        <f ca="1">IFERROR(SUMPRODUCT(SUMIF(INDIRECT("'"&amp;Avdelinger!$A$2&amp;"'!$A$2:$A$100"),$A40,INDIRECT("'"&amp;Avdelinger!$A$2&amp;"'!L$6:L$100"))),"ARK MANGLER")</f>
        <v>0</v>
      </c>
      <c r="M40" s="24">
        <f ca="1">IFERROR(SUMPRODUCT(SUMIF(INDIRECT("'"&amp;Avdelinger!$A$2&amp;"'!$A$2:$A$100"),$A40,INDIRECT("'"&amp;Avdelinger!$A$2&amp;"'!M$6:M$100"))),"ARK MANGLER")</f>
        <v>0</v>
      </c>
      <c r="N40" s="24">
        <f ca="1">IFERROR(SUMPRODUCT(SUMIF(INDIRECT("'"&amp;Avdelinger!$A$2&amp;"'!$A$2:$A$100"),$A40,INDIRECT("'"&amp;Avdelinger!$A$2&amp;"'!N$6:N$100"))),"ARK MANGLER")</f>
        <v>0</v>
      </c>
      <c r="O40" s="24">
        <f ca="1">IFERROR(SUMPRODUCT(SUMIF(INDIRECT("'"&amp;Avdelinger!$A$2&amp;"'!$A$2:$A$100"),$A40,INDIRECT("'"&amp;Avdelinger!$A$2&amp;"'!O$6:O$100"))),"ARK MANGLER")</f>
        <v>0</v>
      </c>
      <c r="P40" s="24">
        <f ca="1">IFERROR(SUMPRODUCT(SUMIF(INDIRECT("'"&amp;Avdelinger!$A$2&amp;"'!$A$2:$A$100"),$A40,INDIRECT("'"&amp;Avdelinger!$A$2&amp;"'!P$6:P$100"))),"ARK MANGLER")</f>
        <v>0</v>
      </c>
      <c r="Q40" s="24">
        <f ca="1">IFERROR(SUMPRODUCT(SUMIF(INDIRECT("'"&amp;Avdelinger!$A$2&amp;"'!$A$2:$A$100"),$A40,INDIRECT("'"&amp;Avdelinger!$A$2&amp;"'!Q$6:Q$100"))),"ARK MANGLER")</f>
        <v>0</v>
      </c>
      <c r="R40" s="1"/>
      <c r="S40" s="39"/>
      <c r="T40" s="1"/>
      <c r="U40" s="1"/>
      <c r="V40" s="1"/>
      <c r="W40" s="1"/>
      <c r="X40" s="1"/>
      <c r="Y40" s="1"/>
      <c r="Z40" s="1"/>
    </row>
    <row r="41" spans="1:26" ht="15.75" customHeight="1" x14ac:dyDescent="0.2">
      <c r="A41" s="21">
        <f>Kontoplan!B31</f>
        <v>6480</v>
      </c>
      <c r="B41" s="21" t="str">
        <f>Kontoplan!C31</f>
        <v>Leiekostnad idrett</v>
      </c>
      <c r="C41" s="22"/>
      <c r="D41" s="22">
        <v>588512</v>
      </c>
      <c r="E41" s="23">
        <f t="shared" ca="1" si="2"/>
        <v>16400</v>
      </c>
      <c r="F41" s="24">
        <f ca="1">IFERROR(SUMPRODUCT(SUMIF(INDIRECT("'"&amp;Avdelinger!$A$2&amp;"'!$A$2:$A$100"),$A41,INDIRECT("'"&amp;Avdelinger!$A$2&amp;"'!F$13:F$100"))),"ARK MANGLER")</f>
        <v>0</v>
      </c>
      <c r="G41" s="24">
        <f ca="1">IFERROR(SUMPRODUCT(SUMIF(INDIRECT("'"&amp;Avdelinger!$A$2&amp;"'!$A$2:$A$100"),$A41,INDIRECT("'"&amp;Avdelinger!$A$2&amp;"'!G$13:G$100"))),"ARK MANGLER")</f>
        <v>0</v>
      </c>
      <c r="H41" s="24">
        <f ca="1">IFERROR(SUMPRODUCT(SUMIF(INDIRECT("'"&amp;Avdelinger!$A$2&amp;"'!$A$2:$A$100"),$A41,INDIRECT("'"&amp;Avdelinger!$A$2&amp;"'!H$13:H$100"))),"ARK MANGLER")</f>
        <v>0</v>
      </c>
      <c r="I41" s="24">
        <f ca="1">IFERROR(SUMPRODUCT(SUMIF(INDIRECT("'"&amp;Avdelinger!$A$2&amp;"'!$A$2:$A$100"),$A41,INDIRECT("'"&amp;Avdelinger!$A$2&amp;"'!I$6:I$100"))),"ARK MANGLER")</f>
        <v>0</v>
      </c>
      <c r="J41" s="24">
        <f ca="1">IFERROR(SUMPRODUCT(SUMIF(INDIRECT("'"&amp;Avdelinger!$A$2&amp;"'!$A$2:$A$100"),$A41,INDIRECT("'"&amp;Avdelinger!$A$2&amp;"'!J$6:J$100"))),"ARK MANGLER")</f>
        <v>0</v>
      </c>
      <c r="K41" s="24">
        <f ca="1">IFERROR(SUMPRODUCT(SUMIF(INDIRECT("'"&amp;Avdelinger!$A$2&amp;"'!$A$2:$A$100"),$A41,INDIRECT("'"&amp;Avdelinger!$A$2&amp;"'!K$6:K$100"))),"ARK MANGLER")</f>
        <v>0</v>
      </c>
      <c r="L41" s="24">
        <f ca="1">IFERROR(SUMPRODUCT(SUMIF(INDIRECT("'"&amp;Avdelinger!$A$2&amp;"'!$A$2:$A$100"),$A41,INDIRECT("'"&amp;Avdelinger!$A$2&amp;"'!L$6:L$100"))),"ARK MANGLER")</f>
        <v>0</v>
      </c>
      <c r="M41" s="24">
        <f ca="1">IFERROR(SUMPRODUCT(SUMIF(INDIRECT("'"&amp;Avdelinger!$A$2&amp;"'!$A$2:$A$100"),$A41,INDIRECT("'"&amp;Avdelinger!$A$2&amp;"'!M$6:M$100"))),"ARK MANGLER")</f>
        <v>0</v>
      </c>
      <c r="N41" s="24">
        <f ca="1">IFERROR(SUMPRODUCT(SUMIF(INDIRECT("'"&amp;Avdelinger!$A$2&amp;"'!$A$2:$A$100"),$A41,INDIRECT("'"&amp;Avdelinger!$A$2&amp;"'!N$6:N$100"))),"ARK MANGLER")</f>
        <v>0</v>
      </c>
      <c r="O41" s="24">
        <f ca="1">IFERROR(SUMPRODUCT(SUMIF(INDIRECT("'"&amp;Avdelinger!$A$2&amp;"'!$A$2:$A$100"),$A41,INDIRECT("'"&amp;Avdelinger!$A$2&amp;"'!O$6:O$100"))),"ARK MANGLER")</f>
        <v>0</v>
      </c>
      <c r="P41" s="24">
        <f ca="1">IFERROR(SUMPRODUCT(SUMIF(INDIRECT("'"&amp;Avdelinger!$A$2&amp;"'!$A$2:$A$100"),$A41,INDIRECT("'"&amp;Avdelinger!$A$2&amp;"'!P$6:P$100"))),"ARK MANGLER")</f>
        <v>11400</v>
      </c>
      <c r="Q41" s="24">
        <f ca="1">IFERROR(SUMPRODUCT(SUMIF(INDIRECT("'"&amp;Avdelinger!$A$2&amp;"'!$A$2:$A$100"),$A41,INDIRECT("'"&amp;Avdelinger!$A$2&amp;"'!Q$6:Q$100"))),"ARK MANGLER")</f>
        <v>5000</v>
      </c>
      <c r="R41" s="1"/>
      <c r="S41" s="39"/>
      <c r="T41" s="1"/>
      <c r="U41" s="1"/>
      <c r="V41" s="1"/>
      <c r="W41" s="1"/>
      <c r="X41" s="1"/>
      <c r="Y41" s="1"/>
      <c r="Z41" s="1"/>
    </row>
    <row r="42" spans="1:26" ht="15.75" customHeight="1" x14ac:dyDescent="0.2">
      <c r="A42" s="21">
        <f>Kontoplan!B32</f>
        <v>6490</v>
      </c>
      <c r="B42" s="21" t="str">
        <f>Kontoplan!C32</f>
        <v>Leiekostnad annen</v>
      </c>
      <c r="C42" s="22"/>
      <c r="D42" s="22">
        <v>390</v>
      </c>
      <c r="E42" s="23">
        <f t="shared" ca="1" si="2"/>
        <v>0</v>
      </c>
      <c r="F42" s="24">
        <f ca="1">IFERROR(SUMPRODUCT(SUMIF(INDIRECT("'"&amp;Avdelinger!$A$2&amp;"'!$A$2:$A$100"),$A42,INDIRECT("'"&amp;Avdelinger!$A$2&amp;"'!F$13:F$100"))),"ARK MANGLER")</f>
        <v>0</v>
      </c>
      <c r="G42" s="24">
        <f ca="1">IFERROR(SUMPRODUCT(SUMIF(INDIRECT("'"&amp;Avdelinger!$A$2&amp;"'!$A$2:$A$100"),$A42,INDIRECT("'"&amp;Avdelinger!$A$2&amp;"'!G$13:G$100"))),"ARK MANGLER")</f>
        <v>0</v>
      </c>
      <c r="H42" s="24">
        <f ca="1">IFERROR(SUMPRODUCT(SUMIF(INDIRECT("'"&amp;Avdelinger!$A$2&amp;"'!$A$2:$A$100"),$A42,INDIRECT("'"&amp;Avdelinger!$A$2&amp;"'!H$13:H$100"))),"ARK MANGLER")</f>
        <v>0</v>
      </c>
      <c r="I42" s="24">
        <f ca="1">IFERROR(SUMPRODUCT(SUMIF(INDIRECT("'"&amp;Avdelinger!$A$2&amp;"'!$A$2:$A$100"),$A42,INDIRECT("'"&amp;Avdelinger!$A$2&amp;"'!I$6:I$100"))),"ARK MANGLER")</f>
        <v>0</v>
      </c>
      <c r="J42" s="24">
        <f ca="1">IFERROR(SUMPRODUCT(SUMIF(INDIRECT("'"&amp;Avdelinger!$A$2&amp;"'!$A$2:$A$100"),$A42,INDIRECT("'"&amp;Avdelinger!$A$2&amp;"'!J$6:J$100"))),"ARK MANGLER")</f>
        <v>0</v>
      </c>
      <c r="K42" s="24">
        <f ca="1">IFERROR(SUMPRODUCT(SUMIF(INDIRECT("'"&amp;Avdelinger!$A$2&amp;"'!$A$2:$A$100"),$A42,INDIRECT("'"&amp;Avdelinger!$A$2&amp;"'!K$6:K$100"))),"ARK MANGLER")</f>
        <v>0</v>
      </c>
      <c r="L42" s="24">
        <f ca="1">IFERROR(SUMPRODUCT(SUMIF(INDIRECT("'"&amp;Avdelinger!$A$2&amp;"'!$A$2:$A$100"),$A42,INDIRECT("'"&amp;Avdelinger!$A$2&amp;"'!L$6:L$100"))),"ARK MANGLER")</f>
        <v>0</v>
      </c>
      <c r="M42" s="24">
        <f ca="1">IFERROR(SUMPRODUCT(SUMIF(INDIRECT("'"&amp;Avdelinger!$A$2&amp;"'!$A$2:$A$100"),$A42,INDIRECT("'"&amp;Avdelinger!$A$2&amp;"'!M$6:M$100"))),"ARK MANGLER")</f>
        <v>0</v>
      </c>
      <c r="N42" s="24">
        <f ca="1">IFERROR(SUMPRODUCT(SUMIF(INDIRECT("'"&amp;Avdelinger!$A$2&amp;"'!$A$2:$A$100"),$A42,INDIRECT("'"&amp;Avdelinger!$A$2&amp;"'!N$6:N$100"))),"ARK MANGLER")</f>
        <v>0</v>
      </c>
      <c r="O42" s="24">
        <f ca="1">IFERROR(SUMPRODUCT(SUMIF(INDIRECT("'"&amp;Avdelinger!$A$2&amp;"'!$A$2:$A$100"),$A42,INDIRECT("'"&amp;Avdelinger!$A$2&amp;"'!O$6:O$100"))),"ARK MANGLER")</f>
        <v>0</v>
      </c>
      <c r="P42" s="24">
        <f ca="1">IFERROR(SUMPRODUCT(SUMIF(INDIRECT("'"&amp;Avdelinger!$A$2&amp;"'!$A$2:$A$100"),$A42,INDIRECT("'"&amp;Avdelinger!$A$2&amp;"'!P$6:P$100"))),"ARK MANGLER")</f>
        <v>0</v>
      </c>
      <c r="Q42" s="24">
        <f ca="1">IFERROR(SUMPRODUCT(SUMIF(INDIRECT("'"&amp;Avdelinger!$A$2&amp;"'!$A$2:$A$100"),$A42,INDIRECT("'"&amp;Avdelinger!$A$2&amp;"'!Q$6:Q$100"))),"ARK MANGLER")</f>
        <v>0</v>
      </c>
      <c r="R42" s="1"/>
      <c r="S42" s="39"/>
      <c r="T42" s="1"/>
      <c r="U42" s="1"/>
      <c r="V42" s="1"/>
      <c r="W42" s="1"/>
      <c r="X42" s="1"/>
      <c r="Y42" s="1"/>
      <c r="Z42" s="1"/>
    </row>
    <row r="43" spans="1:26" ht="15.75" customHeight="1" x14ac:dyDescent="0.2">
      <c r="A43" s="21">
        <f>Kontoplan!B33</f>
        <v>6540</v>
      </c>
      <c r="B43" s="21" t="str">
        <f>Kontoplan!C33</f>
        <v>Idrettsutstyr</v>
      </c>
      <c r="C43" s="22"/>
      <c r="D43" s="22">
        <v>307910</v>
      </c>
      <c r="E43" s="23">
        <f t="shared" ca="1" si="2"/>
        <v>60000</v>
      </c>
      <c r="F43" s="24">
        <f ca="1">IFERROR(SUMPRODUCT(SUMIF(INDIRECT("'"&amp;Avdelinger!$A$2&amp;"'!$A$2:$A$100"),$A43,INDIRECT("'"&amp;Avdelinger!$A$2&amp;"'!F$13:F$100"))),"ARK MANGLER")</f>
        <v>5000</v>
      </c>
      <c r="G43" s="24">
        <f ca="1">IFERROR(SUMPRODUCT(SUMIF(INDIRECT("'"&amp;Avdelinger!$A$2&amp;"'!$A$2:$A$100"),$A43,INDIRECT("'"&amp;Avdelinger!$A$2&amp;"'!G$13:G$100"))),"ARK MANGLER")</f>
        <v>5000</v>
      </c>
      <c r="H43" s="24">
        <f ca="1">IFERROR(SUMPRODUCT(SUMIF(INDIRECT("'"&amp;Avdelinger!$A$2&amp;"'!$A$2:$A$100"),$A43,INDIRECT("'"&amp;Avdelinger!$A$2&amp;"'!H$13:H$100"))),"ARK MANGLER")</f>
        <v>0</v>
      </c>
      <c r="I43" s="24">
        <f ca="1">IFERROR(SUMPRODUCT(SUMIF(INDIRECT("'"&amp;Avdelinger!$A$2&amp;"'!$A$2:$A$100"),$A43,INDIRECT("'"&amp;Avdelinger!$A$2&amp;"'!I$6:I$100"))),"ARK MANGLER")</f>
        <v>0</v>
      </c>
      <c r="J43" s="24">
        <f ca="1">IFERROR(SUMPRODUCT(SUMIF(INDIRECT("'"&amp;Avdelinger!$A$2&amp;"'!$A$2:$A$100"),$A43,INDIRECT("'"&amp;Avdelinger!$A$2&amp;"'!J$6:J$100"))),"ARK MANGLER")</f>
        <v>0</v>
      </c>
      <c r="K43" s="24">
        <f ca="1">IFERROR(SUMPRODUCT(SUMIF(INDIRECT("'"&amp;Avdelinger!$A$2&amp;"'!$A$2:$A$100"),$A43,INDIRECT("'"&amp;Avdelinger!$A$2&amp;"'!K$6:K$100"))),"ARK MANGLER")</f>
        <v>0</v>
      </c>
      <c r="L43" s="24">
        <f ca="1">IFERROR(SUMPRODUCT(SUMIF(INDIRECT("'"&amp;Avdelinger!$A$2&amp;"'!$A$2:$A$100"),$A43,INDIRECT("'"&amp;Avdelinger!$A$2&amp;"'!L$6:L$100"))),"ARK MANGLER")</f>
        <v>0</v>
      </c>
      <c r="M43" s="24">
        <f ca="1">IFERROR(SUMPRODUCT(SUMIF(INDIRECT("'"&amp;Avdelinger!$A$2&amp;"'!$A$2:$A$100"),$A43,INDIRECT("'"&amp;Avdelinger!$A$2&amp;"'!M$6:M$100"))),"ARK MANGLER")</f>
        <v>0</v>
      </c>
      <c r="N43" s="24">
        <f ca="1">IFERROR(SUMPRODUCT(SUMIF(INDIRECT("'"&amp;Avdelinger!$A$2&amp;"'!$A$2:$A$100"),$A43,INDIRECT("'"&amp;Avdelinger!$A$2&amp;"'!N$6:N$100"))),"ARK MANGLER")</f>
        <v>50000</v>
      </c>
      <c r="O43" s="24">
        <f ca="1">IFERROR(SUMPRODUCT(SUMIF(INDIRECT("'"&amp;Avdelinger!$A$2&amp;"'!$A$2:$A$100"),$A43,INDIRECT("'"&amp;Avdelinger!$A$2&amp;"'!O$6:O$100"))),"ARK MANGLER")</f>
        <v>0</v>
      </c>
      <c r="P43" s="24">
        <f ca="1">IFERROR(SUMPRODUCT(SUMIF(INDIRECT("'"&amp;Avdelinger!$A$2&amp;"'!$A$2:$A$100"),$A43,INDIRECT("'"&amp;Avdelinger!$A$2&amp;"'!P$6:P$100"))),"ARK MANGLER")</f>
        <v>0</v>
      </c>
      <c r="Q43" s="24">
        <f ca="1">IFERROR(SUMPRODUCT(SUMIF(INDIRECT("'"&amp;Avdelinger!$A$2&amp;"'!$A$2:$A$100"),$A43,INDIRECT("'"&amp;Avdelinger!$A$2&amp;"'!Q$6:Q$100"))),"ARK MANGLER")</f>
        <v>0</v>
      </c>
      <c r="R43" s="1"/>
      <c r="S43" s="39"/>
      <c r="T43" s="1"/>
      <c r="U43" s="1"/>
      <c r="V43" s="1"/>
      <c r="W43" s="1"/>
      <c r="X43" s="1"/>
      <c r="Y43" s="1"/>
      <c r="Z43" s="1"/>
    </row>
    <row r="44" spans="1:26" ht="15.75" customHeight="1" x14ac:dyDescent="0.2">
      <c r="A44" s="21">
        <f>Kontoplan!B34</f>
        <v>6550</v>
      </c>
      <c r="B44" s="21" t="str">
        <f>Kontoplan!C34</f>
        <v>Driftsmateriale</v>
      </c>
      <c r="C44" s="22"/>
      <c r="D44" s="22">
        <v>38722</v>
      </c>
      <c r="E44" s="23">
        <f t="shared" ca="1" si="2"/>
        <v>0</v>
      </c>
      <c r="F44" s="24">
        <f ca="1">IFERROR(SUMPRODUCT(SUMIF(INDIRECT("'"&amp;Avdelinger!$A$2&amp;"'!$A$2:$A$100"),$A44,INDIRECT("'"&amp;Avdelinger!$A$2&amp;"'!F$13:F$100"))),"ARK MANGLER")</f>
        <v>0</v>
      </c>
      <c r="G44" s="24">
        <f ca="1">IFERROR(SUMPRODUCT(SUMIF(INDIRECT("'"&amp;Avdelinger!$A$2&amp;"'!$A$2:$A$100"),$A44,INDIRECT("'"&amp;Avdelinger!$A$2&amp;"'!G$13:G$100"))),"ARK MANGLER")</f>
        <v>0</v>
      </c>
      <c r="H44" s="24">
        <f ca="1">IFERROR(SUMPRODUCT(SUMIF(INDIRECT("'"&amp;Avdelinger!$A$2&amp;"'!$A$2:$A$100"),$A44,INDIRECT("'"&amp;Avdelinger!$A$2&amp;"'!H$13:H$100"))),"ARK MANGLER")</f>
        <v>0</v>
      </c>
      <c r="I44" s="24">
        <f ca="1">IFERROR(SUMPRODUCT(SUMIF(INDIRECT("'"&amp;Avdelinger!$A$2&amp;"'!$A$2:$A$100"),$A44,INDIRECT("'"&amp;Avdelinger!$A$2&amp;"'!I$6:I$100"))),"ARK MANGLER")</f>
        <v>0</v>
      </c>
      <c r="J44" s="24">
        <f ca="1">IFERROR(SUMPRODUCT(SUMIF(INDIRECT("'"&amp;Avdelinger!$A$2&amp;"'!$A$2:$A$100"),$A44,INDIRECT("'"&amp;Avdelinger!$A$2&amp;"'!J$6:J$100"))),"ARK MANGLER")</f>
        <v>0</v>
      </c>
      <c r="K44" s="24">
        <f ca="1">IFERROR(SUMPRODUCT(SUMIF(INDIRECT("'"&amp;Avdelinger!$A$2&amp;"'!$A$2:$A$100"),$A44,INDIRECT("'"&amp;Avdelinger!$A$2&amp;"'!K$6:K$100"))),"ARK MANGLER")</f>
        <v>0</v>
      </c>
      <c r="L44" s="24">
        <f ca="1">IFERROR(SUMPRODUCT(SUMIF(INDIRECT("'"&amp;Avdelinger!$A$2&amp;"'!$A$2:$A$100"),$A44,INDIRECT("'"&amp;Avdelinger!$A$2&amp;"'!L$6:L$100"))),"ARK MANGLER")</f>
        <v>0</v>
      </c>
      <c r="M44" s="24">
        <f ca="1">IFERROR(SUMPRODUCT(SUMIF(INDIRECT("'"&amp;Avdelinger!$A$2&amp;"'!$A$2:$A$100"),$A44,INDIRECT("'"&amp;Avdelinger!$A$2&amp;"'!M$6:M$100"))),"ARK MANGLER")</f>
        <v>0</v>
      </c>
      <c r="N44" s="24">
        <f ca="1">IFERROR(SUMPRODUCT(SUMIF(INDIRECT("'"&amp;Avdelinger!$A$2&amp;"'!$A$2:$A$100"),$A44,INDIRECT("'"&amp;Avdelinger!$A$2&amp;"'!N$6:N$100"))),"ARK MANGLER")</f>
        <v>0</v>
      </c>
      <c r="O44" s="24">
        <f ca="1">IFERROR(SUMPRODUCT(SUMIF(INDIRECT("'"&amp;Avdelinger!$A$2&amp;"'!$A$2:$A$100"),$A44,INDIRECT("'"&amp;Avdelinger!$A$2&amp;"'!O$6:O$100"))),"ARK MANGLER")</f>
        <v>0</v>
      </c>
      <c r="P44" s="24">
        <f ca="1">IFERROR(SUMPRODUCT(SUMIF(INDIRECT("'"&amp;Avdelinger!$A$2&amp;"'!$A$2:$A$100"),$A44,INDIRECT("'"&amp;Avdelinger!$A$2&amp;"'!P$6:P$100"))),"ARK MANGLER")</f>
        <v>0</v>
      </c>
      <c r="Q44" s="24">
        <f ca="1">IFERROR(SUMPRODUCT(SUMIF(INDIRECT("'"&amp;Avdelinger!$A$2&amp;"'!$A$2:$A$100"),$A44,INDIRECT("'"&amp;Avdelinger!$A$2&amp;"'!Q$6:Q$100"))),"ARK MANGLER")</f>
        <v>0</v>
      </c>
      <c r="R44" s="1"/>
      <c r="S44" s="39"/>
      <c r="T44" s="1"/>
      <c r="U44" s="1"/>
      <c r="V44" s="1"/>
      <c r="W44" s="1"/>
      <c r="X44" s="1"/>
      <c r="Y44" s="1"/>
      <c r="Z44" s="1"/>
    </row>
    <row r="45" spans="1:26" ht="15.75" customHeight="1" x14ac:dyDescent="0.2">
      <c r="A45" s="21">
        <f>Kontoplan!B35</f>
        <v>6555</v>
      </c>
      <c r="B45" s="21" t="str">
        <f>Kontoplan!C35</f>
        <v>Andre driftskostnader</v>
      </c>
      <c r="C45" s="22"/>
      <c r="D45" s="22">
        <v>5617</v>
      </c>
      <c r="E45" s="23">
        <f t="shared" ca="1" si="2"/>
        <v>289500</v>
      </c>
      <c r="F45" s="24">
        <f ca="1">IFERROR(SUMPRODUCT(SUMIF(INDIRECT("'"&amp;Avdelinger!$A$2&amp;"'!$A$2:$A$100"),$A45,INDIRECT("'"&amp;Avdelinger!$A$2&amp;"'!F$13:F$100"))),"ARK MANGLER")</f>
        <v>0</v>
      </c>
      <c r="G45" s="24">
        <f ca="1">IFERROR(SUMPRODUCT(SUMIF(INDIRECT("'"&amp;Avdelinger!$A$2&amp;"'!$A$2:$A$100"),$A45,INDIRECT("'"&amp;Avdelinger!$A$2&amp;"'!G$13:G$100"))),"ARK MANGLER")</f>
        <v>0</v>
      </c>
      <c r="H45" s="24">
        <f ca="1">IFERROR(SUMPRODUCT(SUMIF(INDIRECT("'"&amp;Avdelinger!$A$2&amp;"'!$A$2:$A$100"),$A45,INDIRECT("'"&amp;Avdelinger!$A$2&amp;"'!H$13:H$100"))),"ARK MANGLER")</f>
        <v>0</v>
      </c>
      <c r="I45" s="24">
        <f ca="1">IFERROR(SUMPRODUCT(SUMIF(INDIRECT("'"&amp;Avdelinger!$A$2&amp;"'!$A$2:$A$100"),$A45,INDIRECT("'"&amp;Avdelinger!$A$2&amp;"'!I$6:I$100"))),"ARK MANGLER")</f>
        <v>85500</v>
      </c>
      <c r="J45" s="24">
        <f ca="1">IFERROR(SUMPRODUCT(SUMIF(INDIRECT("'"&amp;Avdelinger!$A$2&amp;"'!$A$2:$A$100"),$A45,INDIRECT("'"&amp;Avdelinger!$A$2&amp;"'!J$6:J$100"))),"ARK MANGLER")</f>
        <v>25500</v>
      </c>
      <c r="K45" s="24">
        <f ca="1">IFERROR(SUMPRODUCT(SUMIF(INDIRECT("'"&amp;Avdelinger!$A$2&amp;"'!$A$2:$A$100"),$A45,INDIRECT("'"&amp;Avdelinger!$A$2&amp;"'!K$6:K$100"))),"ARK MANGLER")</f>
        <v>25500</v>
      </c>
      <c r="L45" s="24">
        <f ca="1">IFERROR(SUMPRODUCT(SUMIF(INDIRECT("'"&amp;Avdelinger!$A$2&amp;"'!$A$2:$A$100"),$A45,INDIRECT("'"&amp;Avdelinger!$A$2&amp;"'!L$6:L$100"))),"ARK MANGLER")</f>
        <v>25500</v>
      </c>
      <c r="M45" s="24">
        <f ca="1">IFERROR(SUMPRODUCT(SUMIF(INDIRECT("'"&amp;Avdelinger!$A$2&amp;"'!$A$2:$A$100"),$A45,INDIRECT("'"&amp;Avdelinger!$A$2&amp;"'!M$6:M$100"))),"ARK MANGLER")</f>
        <v>25500</v>
      </c>
      <c r="N45" s="24">
        <f ca="1">IFERROR(SUMPRODUCT(SUMIF(INDIRECT("'"&amp;Avdelinger!$A$2&amp;"'!$A$2:$A$100"),$A45,INDIRECT("'"&amp;Avdelinger!$A$2&amp;"'!N$6:N$100"))),"ARK MANGLER")</f>
        <v>25500</v>
      </c>
      <c r="O45" s="24">
        <f ca="1">IFERROR(SUMPRODUCT(SUMIF(INDIRECT("'"&amp;Avdelinger!$A$2&amp;"'!$A$2:$A$100"),$A45,INDIRECT("'"&amp;Avdelinger!$A$2&amp;"'!O$6:O$100"))),"ARK MANGLER")</f>
        <v>25500</v>
      </c>
      <c r="P45" s="24">
        <f ca="1">IFERROR(SUMPRODUCT(SUMIF(INDIRECT("'"&amp;Avdelinger!$A$2&amp;"'!$A$2:$A$100"),$A45,INDIRECT("'"&amp;Avdelinger!$A$2&amp;"'!P$6:P$100"))),"ARK MANGLER")</f>
        <v>25500</v>
      </c>
      <c r="Q45" s="24">
        <f ca="1">IFERROR(SUMPRODUCT(SUMIF(INDIRECT("'"&amp;Avdelinger!$A$2&amp;"'!$A$2:$A$100"),$A45,INDIRECT("'"&amp;Avdelinger!$A$2&amp;"'!Q$6:Q$100"))),"ARK MANGLER")</f>
        <v>25500</v>
      </c>
      <c r="R45" s="1"/>
      <c r="S45" s="39"/>
      <c r="T45" s="1"/>
      <c r="U45" s="1"/>
      <c r="V45" s="1"/>
      <c r="W45" s="1"/>
      <c r="X45" s="1"/>
      <c r="Y45" s="1"/>
      <c r="Z45" s="1"/>
    </row>
    <row r="46" spans="1:26" ht="15.75" customHeight="1" x14ac:dyDescent="0.2">
      <c r="A46" s="21">
        <f>Kontoplan!B36</f>
        <v>6571</v>
      </c>
      <c r="B46" s="21" t="str">
        <f>Kontoplan!C36</f>
        <v>Drakter</v>
      </c>
      <c r="C46" s="22"/>
      <c r="D46" s="22">
        <v>254178</v>
      </c>
      <c r="E46" s="23">
        <f t="shared" ca="1" si="2"/>
        <v>0</v>
      </c>
      <c r="F46" s="24">
        <f ca="1">IFERROR(SUMPRODUCT(SUMIF(INDIRECT("'"&amp;Avdelinger!$A$2&amp;"'!$A$2:$A$100"),$A46,INDIRECT("'"&amp;Avdelinger!$A$2&amp;"'!F$13:F$100"))),"ARK MANGLER")</f>
        <v>0</v>
      </c>
      <c r="G46" s="24">
        <f ca="1">IFERROR(SUMPRODUCT(SUMIF(INDIRECT("'"&amp;Avdelinger!$A$2&amp;"'!$A$2:$A$100"),$A46,INDIRECT("'"&amp;Avdelinger!$A$2&amp;"'!G$13:G$100"))),"ARK MANGLER")</f>
        <v>0</v>
      </c>
      <c r="H46" s="24">
        <f ca="1">IFERROR(SUMPRODUCT(SUMIF(INDIRECT("'"&amp;Avdelinger!$A$2&amp;"'!$A$2:$A$100"),$A46,INDIRECT("'"&amp;Avdelinger!$A$2&amp;"'!H$13:H$100"))),"ARK MANGLER")</f>
        <v>0</v>
      </c>
      <c r="I46" s="24">
        <f ca="1">IFERROR(SUMPRODUCT(SUMIF(INDIRECT("'"&amp;Avdelinger!$A$2&amp;"'!$A$2:$A$100"),$A46,INDIRECT("'"&amp;Avdelinger!$A$2&amp;"'!I$6:I$100"))),"ARK MANGLER")</f>
        <v>0</v>
      </c>
      <c r="J46" s="24">
        <f ca="1">IFERROR(SUMPRODUCT(SUMIF(INDIRECT("'"&amp;Avdelinger!$A$2&amp;"'!$A$2:$A$100"),$A46,INDIRECT("'"&amp;Avdelinger!$A$2&amp;"'!J$6:J$100"))),"ARK MANGLER")</f>
        <v>0</v>
      </c>
      <c r="K46" s="24">
        <f ca="1">IFERROR(SUMPRODUCT(SUMIF(INDIRECT("'"&amp;Avdelinger!$A$2&amp;"'!$A$2:$A$100"),$A46,INDIRECT("'"&amp;Avdelinger!$A$2&amp;"'!K$6:K$100"))),"ARK MANGLER")</f>
        <v>0</v>
      </c>
      <c r="L46" s="24">
        <f ca="1">IFERROR(SUMPRODUCT(SUMIF(INDIRECT("'"&amp;Avdelinger!$A$2&amp;"'!$A$2:$A$100"),$A46,INDIRECT("'"&amp;Avdelinger!$A$2&amp;"'!L$6:L$100"))),"ARK MANGLER")</f>
        <v>0</v>
      </c>
      <c r="M46" s="24">
        <f ca="1">IFERROR(SUMPRODUCT(SUMIF(INDIRECT("'"&amp;Avdelinger!$A$2&amp;"'!$A$2:$A$100"),$A46,INDIRECT("'"&amp;Avdelinger!$A$2&amp;"'!M$6:M$100"))),"ARK MANGLER")</f>
        <v>0</v>
      </c>
      <c r="N46" s="24">
        <f ca="1">IFERROR(SUMPRODUCT(SUMIF(INDIRECT("'"&amp;Avdelinger!$A$2&amp;"'!$A$2:$A$100"),$A46,INDIRECT("'"&amp;Avdelinger!$A$2&amp;"'!N$6:N$100"))),"ARK MANGLER")</f>
        <v>0</v>
      </c>
      <c r="O46" s="24">
        <f ca="1">IFERROR(SUMPRODUCT(SUMIF(INDIRECT("'"&amp;Avdelinger!$A$2&amp;"'!$A$2:$A$100"),$A46,INDIRECT("'"&amp;Avdelinger!$A$2&amp;"'!O$6:O$100"))),"ARK MANGLER")</f>
        <v>0</v>
      </c>
      <c r="P46" s="24">
        <f ca="1">IFERROR(SUMPRODUCT(SUMIF(INDIRECT("'"&amp;Avdelinger!$A$2&amp;"'!$A$2:$A$100"),$A46,INDIRECT("'"&amp;Avdelinger!$A$2&amp;"'!P$6:P$100"))),"ARK MANGLER")</f>
        <v>0</v>
      </c>
      <c r="Q46" s="24">
        <f ca="1">IFERROR(SUMPRODUCT(SUMIF(INDIRECT("'"&amp;Avdelinger!$A$2&amp;"'!$A$2:$A$100"),$A46,INDIRECT("'"&amp;Avdelinger!$A$2&amp;"'!Q$6:Q$100"))),"ARK MANGLER")</f>
        <v>0</v>
      </c>
      <c r="R46" s="1"/>
      <c r="S46" s="39"/>
      <c r="T46" s="1"/>
      <c r="U46" s="1"/>
      <c r="V46" s="1"/>
      <c r="W46" s="1"/>
      <c r="X46" s="1"/>
      <c r="Y46" s="1"/>
      <c r="Z46" s="1"/>
    </row>
    <row r="47" spans="1:26" ht="15.75" customHeight="1" x14ac:dyDescent="0.2">
      <c r="A47" s="21">
        <f>Kontoplan!B37</f>
        <v>6572</v>
      </c>
      <c r="B47" s="21" t="str">
        <f>Kontoplan!C37</f>
        <v>Annet klær</v>
      </c>
      <c r="C47" s="22"/>
      <c r="D47" s="22">
        <v>303259</v>
      </c>
      <c r="E47" s="23">
        <f t="shared" ca="1" si="2"/>
        <v>0</v>
      </c>
      <c r="F47" s="24">
        <f ca="1">IFERROR(SUMPRODUCT(SUMIF(INDIRECT("'"&amp;Avdelinger!$A$2&amp;"'!$A$2:$A$100"),$A47,INDIRECT("'"&amp;Avdelinger!$A$2&amp;"'!F$13:F$100"))),"ARK MANGLER")</f>
        <v>0</v>
      </c>
      <c r="G47" s="24">
        <f ca="1">IFERROR(SUMPRODUCT(SUMIF(INDIRECT("'"&amp;Avdelinger!$A$2&amp;"'!$A$2:$A$100"),$A47,INDIRECT("'"&amp;Avdelinger!$A$2&amp;"'!G$13:G$100"))),"ARK MANGLER")</f>
        <v>0</v>
      </c>
      <c r="H47" s="24">
        <f ca="1">IFERROR(SUMPRODUCT(SUMIF(INDIRECT("'"&amp;Avdelinger!$A$2&amp;"'!$A$2:$A$100"),$A47,INDIRECT("'"&amp;Avdelinger!$A$2&amp;"'!H$13:H$100"))),"ARK MANGLER")</f>
        <v>0</v>
      </c>
      <c r="I47" s="24">
        <f ca="1">IFERROR(SUMPRODUCT(SUMIF(INDIRECT("'"&amp;Avdelinger!$A$2&amp;"'!$A$2:$A$100"),$A47,INDIRECT("'"&amp;Avdelinger!$A$2&amp;"'!I$6:I$100"))),"ARK MANGLER")</f>
        <v>0</v>
      </c>
      <c r="J47" s="24">
        <f ca="1">IFERROR(SUMPRODUCT(SUMIF(INDIRECT("'"&amp;Avdelinger!$A$2&amp;"'!$A$2:$A$100"),$A47,INDIRECT("'"&amp;Avdelinger!$A$2&amp;"'!J$6:J$100"))),"ARK MANGLER")</f>
        <v>0</v>
      </c>
      <c r="K47" s="24">
        <f ca="1">IFERROR(SUMPRODUCT(SUMIF(INDIRECT("'"&amp;Avdelinger!$A$2&amp;"'!$A$2:$A$100"),$A47,INDIRECT("'"&amp;Avdelinger!$A$2&amp;"'!K$6:K$100"))),"ARK MANGLER")</f>
        <v>0</v>
      </c>
      <c r="L47" s="24">
        <f ca="1">IFERROR(SUMPRODUCT(SUMIF(INDIRECT("'"&amp;Avdelinger!$A$2&amp;"'!$A$2:$A$100"),$A47,INDIRECT("'"&amp;Avdelinger!$A$2&amp;"'!L$6:L$100"))),"ARK MANGLER")</f>
        <v>0</v>
      </c>
      <c r="M47" s="24">
        <f ca="1">IFERROR(SUMPRODUCT(SUMIF(INDIRECT("'"&amp;Avdelinger!$A$2&amp;"'!$A$2:$A$100"),$A47,INDIRECT("'"&amp;Avdelinger!$A$2&amp;"'!M$6:M$100"))),"ARK MANGLER")</f>
        <v>0</v>
      </c>
      <c r="N47" s="24">
        <f ca="1">IFERROR(SUMPRODUCT(SUMIF(INDIRECT("'"&amp;Avdelinger!$A$2&amp;"'!$A$2:$A$100"),$A47,INDIRECT("'"&amp;Avdelinger!$A$2&amp;"'!N$6:N$100"))),"ARK MANGLER")</f>
        <v>0</v>
      </c>
      <c r="O47" s="24">
        <f ca="1">IFERROR(SUMPRODUCT(SUMIF(INDIRECT("'"&amp;Avdelinger!$A$2&amp;"'!$A$2:$A$100"),$A47,INDIRECT("'"&amp;Avdelinger!$A$2&amp;"'!O$6:O$100"))),"ARK MANGLER")</f>
        <v>0</v>
      </c>
      <c r="P47" s="24">
        <f ca="1">IFERROR(SUMPRODUCT(SUMIF(INDIRECT("'"&amp;Avdelinger!$A$2&amp;"'!$A$2:$A$100"),$A47,INDIRECT("'"&amp;Avdelinger!$A$2&amp;"'!P$6:P$100"))),"ARK MANGLER")</f>
        <v>0</v>
      </c>
      <c r="Q47" s="24">
        <f ca="1">IFERROR(SUMPRODUCT(SUMIF(INDIRECT("'"&amp;Avdelinger!$A$2&amp;"'!$A$2:$A$100"),$A47,INDIRECT("'"&amp;Avdelinger!$A$2&amp;"'!Q$6:Q$100"))),"ARK MANGLER")</f>
        <v>0</v>
      </c>
      <c r="R47" s="1"/>
      <c r="S47" s="39"/>
      <c r="T47" s="1"/>
      <c r="U47" s="1"/>
      <c r="V47" s="1"/>
      <c r="W47" s="1"/>
      <c r="X47" s="1"/>
      <c r="Y47" s="1"/>
      <c r="Z47" s="1"/>
    </row>
    <row r="48" spans="1:26" ht="15.75" customHeight="1" x14ac:dyDescent="0.2">
      <c r="A48" s="21">
        <f>Kontoplan!B38</f>
        <v>6620</v>
      </c>
      <c r="B48" s="21" t="str">
        <f>Kontoplan!C38</f>
        <v>Reparasjon og vedlikehold</v>
      </c>
      <c r="C48" s="22"/>
      <c r="D48" s="22">
        <v>5263</v>
      </c>
      <c r="E48" s="23">
        <f t="shared" ca="1" si="2"/>
        <v>0</v>
      </c>
      <c r="F48" s="24">
        <f ca="1">IFERROR(SUMPRODUCT(SUMIF(INDIRECT("'"&amp;Avdelinger!$A$2&amp;"'!$A$2:$A$100"),$A48,INDIRECT("'"&amp;Avdelinger!$A$2&amp;"'!F$13:F$100"))),"ARK MANGLER")</f>
        <v>0</v>
      </c>
      <c r="G48" s="24">
        <f ca="1">IFERROR(SUMPRODUCT(SUMIF(INDIRECT("'"&amp;Avdelinger!$A$2&amp;"'!$A$2:$A$100"),$A48,INDIRECT("'"&amp;Avdelinger!$A$2&amp;"'!G$13:G$100"))),"ARK MANGLER")</f>
        <v>0</v>
      </c>
      <c r="H48" s="24">
        <f ca="1">IFERROR(SUMPRODUCT(SUMIF(INDIRECT("'"&amp;Avdelinger!$A$2&amp;"'!$A$2:$A$100"),$A48,INDIRECT("'"&amp;Avdelinger!$A$2&amp;"'!H$13:H$100"))),"ARK MANGLER")</f>
        <v>0</v>
      </c>
      <c r="I48" s="24">
        <f ca="1">IFERROR(SUMPRODUCT(SUMIF(INDIRECT("'"&amp;Avdelinger!$A$2&amp;"'!$A$2:$A$100"),$A48,INDIRECT("'"&amp;Avdelinger!$A$2&amp;"'!I$6:I$100"))),"ARK MANGLER")</f>
        <v>0</v>
      </c>
      <c r="J48" s="24">
        <f ca="1">IFERROR(SUMPRODUCT(SUMIF(INDIRECT("'"&amp;Avdelinger!$A$2&amp;"'!$A$2:$A$100"),$A48,INDIRECT("'"&amp;Avdelinger!$A$2&amp;"'!J$6:J$100"))),"ARK MANGLER")</f>
        <v>0</v>
      </c>
      <c r="K48" s="24">
        <f ca="1">IFERROR(SUMPRODUCT(SUMIF(INDIRECT("'"&amp;Avdelinger!$A$2&amp;"'!$A$2:$A$100"),$A48,INDIRECT("'"&amp;Avdelinger!$A$2&amp;"'!K$6:K$100"))),"ARK MANGLER")</f>
        <v>0</v>
      </c>
      <c r="L48" s="24">
        <f ca="1">IFERROR(SUMPRODUCT(SUMIF(INDIRECT("'"&amp;Avdelinger!$A$2&amp;"'!$A$2:$A$100"),$A48,INDIRECT("'"&amp;Avdelinger!$A$2&amp;"'!L$6:L$100"))),"ARK MANGLER")</f>
        <v>0</v>
      </c>
      <c r="M48" s="24">
        <f ca="1">IFERROR(SUMPRODUCT(SUMIF(INDIRECT("'"&amp;Avdelinger!$A$2&amp;"'!$A$2:$A$100"),$A48,INDIRECT("'"&amp;Avdelinger!$A$2&amp;"'!M$6:M$100"))),"ARK MANGLER")</f>
        <v>0</v>
      </c>
      <c r="N48" s="24">
        <f ca="1">IFERROR(SUMPRODUCT(SUMIF(INDIRECT("'"&amp;Avdelinger!$A$2&amp;"'!$A$2:$A$100"),$A48,INDIRECT("'"&amp;Avdelinger!$A$2&amp;"'!N$6:N$100"))),"ARK MANGLER")</f>
        <v>0</v>
      </c>
      <c r="O48" s="24">
        <f ca="1">IFERROR(SUMPRODUCT(SUMIF(INDIRECT("'"&amp;Avdelinger!$A$2&amp;"'!$A$2:$A$100"),$A48,INDIRECT("'"&amp;Avdelinger!$A$2&amp;"'!O$6:O$100"))),"ARK MANGLER")</f>
        <v>0</v>
      </c>
      <c r="P48" s="24">
        <f ca="1">IFERROR(SUMPRODUCT(SUMIF(INDIRECT("'"&amp;Avdelinger!$A$2&amp;"'!$A$2:$A$100"),$A48,INDIRECT("'"&amp;Avdelinger!$A$2&amp;"'!P$6:P$100"))),"ARK MANGLER")</f>
        <v>0</v>
      </c>
      <c r="Q48" s="24">
        <f ca="1">IFERROR(SUMPRODUCT(SUMIF(INDIRECT("'"&amp;Avdelinger!$A$2&amp;"'!$A$2:$A$100"),$A48,INDIRECT("'"&amp;Avdelinger!$A$2&amp;"'!Q$6:Q$100"))),"ARK MANGLER")</f>
        <v>0</v>
      </c>
      <c r="R48" s="1"/>
      <c r="S48" s="39"/>
      <c r="T48" s="1"/>
      <c r="U48" s="1"/>
      <c r="V48" s="1"/>
      <c r="W48" s="1"/>
      <c r="X48" s="1"/>
      <c r="Y48" s="1"/>
      <c r="Z48" s="1"/>
    </row>
    <row r="49" spans="1:26" ht="15.75" customHeight="1" x14ac:dyDescent="0.2">
      <c r="A49" s="21">
        <f>Kontoplan!B39</f>
        <v>6705</v>
      </c>
      <c r="B49" s="21" t="str">
        <f>Kontoplan!C39</f>
        <v>Regnskapshonorar</v>
      </c>
      <c r="C49" s="22"/>
      <c r="D49" s="22">
        <v>146101</v>
      </c>
      <c r="E49" s="23">
        <f t="shared" ca="1" si="2"/>
        <v>1500</v>
      </c>
      <c r="F49" s="24">
        <f ca="1">IFERROR(SUMPRODUCT(SUMIF(INDIRECT("'"&amp;Avdelinger!$A$2&amp;"'!$A$2:$A$100"),$A49,INDIRECT("'"&amp;Avdelinger!$A$2&amp;"'!F$13:F$100"))),"ARK MANGLER")</f>
        <v>1500</v>
      </c>
      <c r="G49" s="24">
        <f ca="1">IFERROR(SUMPRODUCT(SUMIF(INDIRECT("'"&amp;Avdelinger!$A$2&amp;"'!$A$2:$A$100"),$A49,INDIRECT("'"&amp;Avdelinger!$A$2&amp;"'!G$13:G$100"))),"ARK MANGLER")</f>
        <v>0</v>
      </c>
      <c r="H49" s="24">
        <f ca="1">IFERROR(SUMPRODUCT(SUMIF(INDIRECT("'"&amp;Avdelinger!$A$2&amp;"'!$A$2:$A$100"),$A49,INDIRECT("'"&amp;Avdelinger!$A$2&amp;"'!H$13:H$100"))),"ARK MANGLER")</f>
        <v>0</v>
      </c>
      <c r="I49" s="24">
        <f ca="1">IFERROR(SUMPRODUCT(SUMIF(INDIRECT("'"&amp;Avdelinger!$A$2&amp;"'!$A$2:$A$100"),$A49,INDIRECT("'"&amp;Avdelinger!$A$2&amp;"'!I$6:I$100"))),"ARK MANGLER")</f>
        <v>0</v>
      </c>
      <c r="J49" s="24">
        <f ca="1">IFERROR(SUMPRODUCT(SUMIF(INDIRECT("'"&amp;Avdelinger!$A$2&amp;"'!$A$2:$A$100"),$A49,INDIRECT("'"&amp;Avdelinger!$A$2&amp;"'!J$6:J$100"))),"ARK MANGLER")</f>
        <v>0</v>
      </c>
      <c r="K49" s="24">
        <f ca="1">IFERROR(SUMPRODUCT(SUMIF(INDIRECT("'"&amp;Avdelinger!$A$2&amp;"'!$A$2:$A$100"),$A49,INDIRECT("'"&amp;Avdelinger!$A$2&amp;"'!K$6:K$100"))),"ARK MANGLER")</f>
        <v>0</v>
      </c>
      <c r="L49" s="24">
        <f ca="1">IFERROR(SUMPRODUCT(SUMIF(INDIRECT("'"&amp;Avdelinger!$A$2&amp;"'!$A$2:$A$100"),$A49,INDIRECT("'"&amp;Avdelinger!$A$2&amp;"'!L$6:L$100"))),"ARK MANGLER")</f>
        <v>0</v>
      </c>
      <c r="M49" s="24">
        <f ca="1">IFERROR(SUMPRODUCT(SUMIF(INDIRECT("'"&amp;Avdelinger!$A$2&amp;"'!$A$2:$A$100"),$A49,INDIRECT("'"&amp;Avdelinger!$A$2&amp;"'!M$6:M$100"))),"ARK MANGLER")</f>
        <v>0</v>
      </c>
      <c r="N49" s="24">
        <f ca="1">IFERROR(SUMPRODUCT(SUMIF(INDIRECT("'"&amp;Avdelinger!$A$2&amp;"'!$A$2:$A$100"),$A49,INDIRECT("'"&amp;Avdelinger!$A$2&amp;"'!N$6:N$100"))),"ARK MANGLER")</f>
        <v>0</v>
      </c>
      <c r="O49" s="24">
        <f ca="1">IFERROR(SUMPRODUCT(SUMIF(INDIRECT("'"&amp;Avdelinger!$A$2&amp;"'!$A$2:$A$100"),$A49,INDIRECT("'"&amp;Avdelinger!$A$2&amp;"'!O$6:O$100"))),"ARK MANGLER")</f>
        <v>0</v>
      </c>
      <c r="P49" s="24">
        <f ca="1">IFERROR(SUMPRODUCT(SUMIF(INDIRECT("'"&amp;Avdelinger!$A$2&amp;"'!$A$2:$A$100"),$A49,INDIRECT("'"&amp;Avdelinger!$A$2&amp;"'!P$6:P$100"))),"ARK MANGLER")</f>
        <v>0</v>
      </c>
      <c r="Q49" s="24">
        <f ca="1">IFERROR(SUMPRODUCT(SUMIF(INDIRECT("'"&amp;Avdelinger!$A$2&amp;"'!$A$2:$A$100"),$A49,INDIRECT("'"&amp;Avdelinger!$A$2&amp;"'!Q$6:Q$100"))),"ARK MANGLER")</f>
        <v>0</v>
      </c>
      <c r="R49" s="1"/>
      <c r="S49" s="39"/>
      <c r="T49" s="1"/>
      <c r="U49" s="1"/>
      <c r="V49" s="1"/>
      <c r="W49" s="1"/>
      <c r="X49" s="1"/>
      <c r="Y49" s="1"/>
      <c r="Z49" s="1"/>
    </row>
    <row r="50" spans="1:26" ht="15.75" customHeight="1" x14ac:dyDescent="0.2">
      <c r="A50" s="21">
        <f>Kontoplan!B40</f>
        <v>6710</v>
      </c>
      <c r="B50" s="21" t="str">
        <f>Kontoplan!C40</f>
        <v>Dommerhonorar</v>
      </c>
      <c r="C50" s="22"/>
      <c r="D50" s="22">
        <v>50036</v>
      </c>
      <c r="E50" s="23">
        <f t="shared" ca="1" si="2"/>
        <v>0</v>
      </c>
      <c r="F50" s="24">
        <f ca="1">IFERROR(SUMPRODUCT(SUMIF(INDIRECT("'"&amp;Avdelinger!$A$2&amp;"'!$A$2:$A$100"),$A50,INDIRECT("'"&amp;Avdelinger!$A$2&amp;"'!F$13:F$100"))),"ARK MANGLER")</f>
        <v>0</v>
      </c>
      <c r="G50" s="24">
        <f ca="1">IFERROR(SUMPRODUCT(SUMIF(INDIRECT("'"&amp;Avdelinger!$A$2&amp;"'!$A$2:$A$100"),$A50,INDIRECT("'"&amp;Avdelinger!$A$2&amp;"'!G$13:G$100"))),"ARK MANGLER")</f>
        <v>0</v>
      </c>
      <c r="H50" s="24">
        <f ca="1">IFERROR(SUMPRODUCT(SUMIF(INDIRECT("'"&amp;Avdelinger!$A$2&amp;"'!$A$2:$A$100"),$A50,INDIRECT("'"&amp;Avdelinger!$A$2&amp;"'!H$13:H$100"))),"ARK MANGLER")</f>
        <v>0</v>
      </c>
      <c r="I50" s="24">
        <f ca="1">IFERROR(SUMPRODUCT(SUMIF(INDIRECT("'"&amp;Avdelinger!$A$2&amp;"'!$A$2:$A$100"),$A50,INDIRECT("'"&amp;Avdelinger!$A$2&amp;"'!I$6:I$100"))),"ARK MANGLER")</f>
        <v>0</v>
      </c>
      <c r="J50" s="24">
        <f ca="1">IFERROR(SUMPRODUCT(SUMIF(INDIRECT("'"&amp;Avdelinger!$A$2&amp;"'!$A$2:$A$100"),$A50,INDIRECT("'"&amp;Avdelinger!$A$2&amp;"'!J$6:J$100"))),"ARK MANGLER")</f>
        <v>0</v>
      </c>
      <c r="K50" s="24">
        <f ca="1">IFERROR(SUMPRODUCT(SUMIF(INDIRECT("'"&amp;Avdelinger!$A$2&amp;"'!$A$2:$A$100"),$A50,INDIRECT("'"&amp;Avdelinger!$A$2&amp;"'!K$6:K$100"))),"ARK MANGLER")</f>
        <v>0</v>
      </c>
      <c r="L50" s="24">
        <f ca="1">IFERROR(SUMPRODUCT(SUMIF(INDIRECT("'"&amp;Avdelinger!$A$2&amp;"'!$A$2:$A$100"),$A50,INDIRECT("'"&amp;Avdelinger!$A$2&amp;"'!L$6:L$100"))),"ARK MANGLER")</f>
        <v>0</v>
      </c>
      <c r="M50" s="24">
        <f ca="1">IFERROR(SUMPRODUCT(SUMIF(INDIRECT("'"&amp;Avdelinger!$A$2&amp;"'!$A$2:$A$100"),$A50,INDIRECT("'"&amp;Avdelinger!$A$2&amp;"'!M$6:M$100"))),"ARK MANGLER")</f>
        <v>0</v>
      </c>
      <c r="N50" s="24">
        <f ca="1">IFERROR(SUMPRODUCT(SUMIF(INDIRECT("'"&amp;Avdelinger!$A$2&amp;"'!$A$2:$A$100"),$A50,INDIRECT("'"&amp;Avdelinger!$A$2&amp;"'!N$6:N$100"))),"ARK MANGLER")</f>
        <v>0</v>
      </c>
      <c r="O50" s="24">
        <f ca="1">IFERROR(SUMPRODUCT(SUMIF(INDIRECT("'"&amp;Avdelinger!$A$2&amp;"'!$A$2:$A$100"),$A50,INDIRECT("'"&amp;Avdelinger!$A$2&amp;"'!O$6:O$100"))),"ARK MANGLER")</f>
        <v>0</v>
      </c>
      <c r="P50" s="24">
        <f ca="1">IFERROR(SUMPRODUCT(SUMIF(INDIRECT("'"&amp;Avdelinger!$A$2&amp;"'!$A$2:$A$100"),$A50,INDIRECT("'"&amp;Avdelinger!$A$2&amp;"'!P$6:P$100"))),"ARK MANGLER")</f>
        <v>0</v>
      </c>
      <c r="Q50" s="24">
        <f ca="1">IFERROR(SUMPRODUCT(SUMIF(INDIRECT("'"&amp;Avdelinger!$A$2&amp;"'!$A$2:$A$100"),$A50,INDIRECT("'"&amp;Avdelinger!$A$2&amp;"'!Q$6:Q$100"))),"ARK MANGLER")</f>
        <v>0</v>
      </c>
      <c r="R50" s="1"/>
      <c r="S50" s="39"/>
      <c r="T50" s="1"/>
      <c r="U50" s="1"/>
      <c r="V50" s="1"/>
      <c r="W50" s="1"/>
      <c r="X50" s="1"/>
      <c r="Y50" s="1"/>
      <c r="Z50" s="1"/>
    </row>
    <row r="51" spans="1:26" ht="15.75" customHeight="1" x14ac:dyDescent="0.2">
      <c r="A51" s="21">
        <f>Kontoplan!B41</f>
        <v>6711</v>
      </c>
      <c r="B51" s="21" t="str">
        <f>Kontoplan!C41</f>
        <v>Trenerhonorar</v>
      </c>
      <c r="C51" s="22"/>
      <c r="D51" s="22">
        <v>126805</v>
      </c>
      <c r="E51" s="23">
        <f t="shared" ca="1" si="2"/>
        <v>0</v>
      </c>
      <c r="F51" s="24">
        <f ca="1">IFERROR(SUMPRODUCT(SUMIF(INDIRECT("'"&amp;Avdelinger!$A$2&amp;"'!$A$2:$A$100"),$A51,INDIRECT("'"&amp;Avdelinger!$A$2&amp;"'!F$13:F$100"))),"ARK MANGLER")</f>
        <v>0</v>
      </c>
      <c r="G51" s="24">
        <f ca="1">IFERROR(SUMPRODUCT(SUMIF(INDIRECT("'"&amp;Avdelinger!$A$2&amp;"'!$A$2:$A$100"),$A51,INDIRECT("'"&amp;Avdelinger!$A$2&amp;"'!G$13:G$100"))),"ARK MANGLER")</f>
        <v>0</v>
      </c>
      <c r="H51" s="24">
        <f ca="1">IFERROR(SUMPRODUCT(SUMIF(INDIRECT("'"&amp;Avdelinger!$A$2&amp;"'!$A$2:$A$100"),$A51,INDIRECT("'"&amp;Avdelinger!$A$2&amp;"'!H$13:H$100"))),"ARK MANGLER")</f>
        <v>0</v>
      </c>
      <c r="I51" s="24">
        <f ca="1">IFERROR(SUMPRODUCT(SUMIF(INDIRECT("'"&amp;Avdelinger!$A$2&amp;"'!$A$2:$A$100"),$A51,INDIRECT("'"&amp;Avdelinger!$A$2&amp;"'!I$6:I$100"))),"ARK MANGLER")</f>
        <v>0</v>
      </c>
      <c r="J51" s="24">
        <f ca="1">IFERROR(SUMPRODUCT(SUMIF(INDIRECT("'"&amp;Avdelinger!$A$2&amp;"'!$A$2:$A$100"),$A51,INDIRECT("'"&amp;Avdelinger!$A$2&amp;"'!J$6:J$100"))),"ARK MANGLER")</f>
        <v>0</v>
      </c>
      <c r="K51" s="24">
        <f ca="1">IFERROR(SUMPRODUCT(SUMIF(INDIRECT("'"&amp;Avdelinger!$A$2&amp;"'!$A$2:$A$100"),$A51,INDIRECT("'"&amp;Avdelinger!$A$2&amp;"'!K$6:K$100"))),"ARK MANGLER")</f>
        <v>0</v>
      </c>
      <c r="L51" s="24">
        <f ca="1">IFERROR(SUMPRODUCT(SUMIF(INDIRECT("'"&amp;Avdelinger!$A$2&amp;"'!$A$2:$A$100"),$A51,INDIRECT("'"&amp;Avdelinger!$A$2&amp;"'!L$6:L$100"))),"ARK MANGLER")</f>
        <v>0</v>
      </c>
      <c r="M51" s="24">
        <f ca="1">IFERROR(SUMPRODUCT(SUMIF(INDIRECT("'"&amp;Avdelinger!$A$2&amp;"'!$A$2:$A$100"),$A51,INDIRECT("'"&amp;Avdelinger!$A$2&amp;"'!M$6:M$100"))),"ARK MANGLER")</f>
        <v>0</v>
      </c>
      <c r="N51" s="24">
        <f ca="1">IFERROR(SUMPRODUCT(SUMIF(INDIRECT("'"&amp;Avdelinger!$A$2&amp;"'!$A$2:$A$100"),$A51,INDIRECT("'"&amp;Avdelinger!$A$2&amp;"'!N$6:N$100"))),"ARK MANGLER")</f>
        <v>0</v>
      </c>
      <c r="O51" s="24">
        <f ca="1">IFERROR(SUMPRODUCT(SUMIF(INDIRECT("'"&amp;Avdelinger!$A$2&amp;"'!$A$2:$A$100"),$A51,INDIRECT("'"&amp;Avdelinger!$A$2&amp;"'!O$6:O$100"))),"ARK MANGLER")</f>
        <v>0</v>
      </c>
      <c r="P51" s="24">
        <f ca="1">IFERROR(SUMPRODUCT(SUMIF(INDIRECT("'"&amp;Avdelinger!$A$2&amp;"'!$A$2:$A$100"),$A51,INDIRECT("'"&amp;Avdelinger!$A$2&amp;"'!P$6:P$100"))),"ARK MANGLER")</f>
        <v>0</v>
      </c>
      <c r="Q51" s="24">
        <f ca="1">IFERROR(SUMPRODUCT(SUMIF(INDIRECT("'"&amp;Avdelinger!$A$2&amp;"'!$A$2:$A$100"),$A51,INDIRECT("'"&amp;Avdelinger!$A$2&amp;"'!Q$6:Q$100"))),"ARK MANGLER")</f>
        <v>0</v>
      </c>
      <c r="R51" s="1"/>
      <c r="S51" s="39"/>
      <c r="T51" s="1"/>
      <c r="U51" s="1"/>
      <c r="V51" s="1"/>
      <c r="W51" s="1"/>
      <c r="X51" s="1"/>
      <c r="Y51" s="1"/>
      <c r="Z51" s="1"/>
    </row>
    <row r="52" spans="1:26" ht="15.75" customHeight="1" x14ac:dyDescent="0.2">
      <c r="A52" s="21">
        <f>Kontoplan!B42</f>
        <v>6800</v>
      </c>
      <c r="B52" s="21" t="str">
        <f>Kontoplan!C42</f>
        <v>Kontorrekvisita</v>
      </c>
      <c r="C52" s="22"/>
      <c r="D52" s="22">
        <v>6687</v>
      </c>
      <c r="E52" s="23">
        <f t="shared" ca="1" si="2"/>
        <v>0</v>
      </c>
      <c r="F52" s="24">
        <f ca="1">IFERROR(SUMPRODUCT(SUMIF(INDIRECT("'"&amp;Avdelinger!$A$2&amp;"'!$A$2:$A$100"),$A52,INDIRECT("'"&amp;Avdelinger!$A$2&amp;"'!F$13:F$100"))),"ARK MANGLER")</f>
        <v>0</v>
      </c>
      <c r="G52" s="24">
        <f ca="1">IFERROR(SUMPRODUCT(SUMIF(INDIRECT("'"&amp;Avdelinger!$A$2&amp;"'!$A$2:$A$100"),$A52,INDIRECT("'"&amp;Avdelinger!$A$2&amp;"'!G$13:G$100"))),"ARK MANGLER")</f>
        <v>0</v>
      </c>
      <c r="H52" s="24">
        <f ca="1">IFERROR(SUMPRODUCT(SUMIF(INDIRECT("'"&amp;Avdelinger!$A$2&amp;"'!$A$2:$A$100"),$A52,INDIRECT("'"&amp;Avdelinger!$A$2&amp;"'!H$13:H$100"))),"ARK MANGLER")</f>
        <v>0</v>
      </c>
      <c r="I52" s="24">
        <f ca="1">IFERROR(SUMPRODUCT(SUMIF(INDIRECT("'"&amp;Avdelinger!$A$2&amp;"'!$A$2:$A$100"),$A52,INDIRECT("'"&amp;Avdelinger!$A$2&amp;"'!I$6:I$100"))),"ARK MANGLER")</f>
        <v>0</v>
      </c>
      <c r="J52" s="24">
        <f ca="1">IFERROR(SUMPRODUCT(SUMIF(INDIRECT("'"&amp;Avdelinger!$A$2&amp;"'!$A$2:$A$100"),$A52,INDIRECT("'"&amp;Avdelinger!$A$2&amp;"'!J$6:J$100"))),"ARK MANGLER")</f>
        <v>0</v>
      </c>
      <c r="K52" s="24">
        <f ca="1">IFERROR(SUMPRODUCT(SUMIF(INDIRECT("'"&amp;Avdelinger!$A$2&amp;"'!$A$2:$A$100"),$A52,INDIRECT("'"&amp;Avdelinger!$A$2&amp;"'!K$6:K$100"))),"ARK MANGLER")</f>
        <v>0</v>
      </c>
      <c r="L52" s="24">
        <f ca="1">IFERROR(SUMPRODUCT(SUMIF(INDIRECT("'"&amp;Avdelinger!$A$2&amp;"'!$A$2:$A$100"),$A52,INDIRECT("'"&amp;Avdelinger!$A$2&amp;"'!L$6:L$100"))),"ARK MANGLER")</f>
        <v>0</v>
      </c>
      <c r="M52" s="24">
        <f ca="1">IFERROR(SUMPRODUCT(SUMIF(INDIRECT("'"&amp;Avdelinger!$A$2&amp;"'!$A$2:$A$100"),$A52,INDIRECT("'"&amp;Avdelinger!$A$2&amp;"'!M$6:M$100"))),"ARK MANGLER")</f>
        <v>0</v>
      </c>
      <c r="N52" s="24">
        <f ca="1">IFERROR(SUMPRODUCT(SUMIF(INDIRECT("'"&amp;Avdelinger!$A$2&amp;"'!$A$2:$A$100"),$A52,INDIRECT("'"&amp;Avdelinger!$A$2&amp;"'!N$6:N$100"))),"ARK MANGLER")</f>
        <v>0</v>
      </c>
      <c r="O52" s="24">
        <f ca="1">IFERROR(SUMPRODUCT(SUMIF(INDIRECT("'"&amp;Avdelinger!$A$2&amp;"'!$A$2:$A$100"),$A52,INDIRECT("'"&amp;Avdelinger!$A$2&amp;"'!O$6:O$100"))),"ARK MANGLER")</f>
        <v>0</v>
      </c>
      <c r="P52" s="24">
        <f ca="1">IFERROR(SUMPRODUCT(SUMIF(INDIRECT("'"&amp;Avdelinger!$A$2&amp;"'!$A$2:$A$100"),$A52,INDIRECT("'"&amp;Avdelinger!$A$2&amp;"'!P$6:P$100"))),"ARK MANGLER")</f>
        <v>0</v>
      </c>
      <c r="Q52" s="24">
        <f ca="1">IFERROR(SUMPRODUCT(SUMIF(INDIRECT("'"&amp;Avdelinger!$A$2&amp;"'!$A$2:$A$100"),$A52,INDIRECT("'"&amp;Avdelinger!$A$2&amp;"'!Q$6:Q$100"))),"ARK MANGLER")</f>
        <v>0</v>
      </c>
      <c r="R52" s="1"/>
      <c r="S52" s="39"/>
      <c r="T52" s="1"/>
      <c r="U52" s="1"/>
      <c r="V52" s="1"/>
      <c r="W52" s="1"/>
      <c r="X52" s="1"/>
      <c r="Y52" s="1"/>
      <c r="Z52" s="1"/>
    </row>
    <row r="53" spans="1:26" ht="15.75" customHeight="1" x14ac:dyDescent="0.2">
      <c r="A53" s="21">
        <f>Kontoplan!B43</f>
        <v>6810</v>
      </c>
      <c r="B53" s="21" t="str">
        <f>Kontoplan!C43</f>
        <v>Datakostnad</v>
      </c>
      <c r="C53" s="22"/>
      <c r="D53" s="22">
        <v>6915</v>
      </c>
      <c r="E53" s="23">
        <f t="shared" ca="1" si="2"/>
        <v>0</v>
      </c>
      <c r="F53" s="24">
        <f ca="1">IFERROR(SUMPRODUCT(SUMIF(INDIRECT("'"&amp;Avdelinger!$A$2&amp;"'!$A$2:$A$100"),$A53,INDIRECT("'"&amp;Avdelinger!$A$2&amp;"'!F$13:F$100"))),"ARK MANGLER")</f>
        <v>0</v>
      </c>
      <c r="G53" s="24">
        <f ca="1">IFERROR(SUMPRODUCT(SUMIF(INDIRECT("'"&amp;Avdelinger!$A$2&amp;"'!$A$2:$A$100"),$A53,INDIRECT("'"&amp;Avdelinger!$A$2&amp;"'!G$13:G$100"))),"ARK MANGLER")</f>
        <v>0</v>
      </c>
      <c r="H53" s="24">
        <f ca="1">IFERROR(SUMPRODUCT(SUMIF(INDIRECT("'"&amp;Avdelinger!$A$2&amp;"'!$A$2:$A$100"),$A53,INDIRECT("'"&amp;Avdelinger!$A$2&amp;"'!H$13:H$100"))),"ARK MANGLER")</f>
        <v>0</v>
      </c>
      <c r="I53" s="24">
        <f ca="1">IFERROR(SUMPRODUCT(SUMIF(INDIRECT("'"&amp;Avdelinger!$A$2&amp;"'!$A$2:$A$100"),$A53,INDIRECT("'"&amp;Avdelinger!$A$2&amp;"'!I$6:I$100"))),"ARK MANGLER")</f>
        <v>0</v>
      </c>
      <c r="J53" s="24">
        <f ca="1">IFERROR(SUMPRODUCT(SUMIF(INDIRECT("'"&amp;Avdelinger!$A$2&amp;"'!$A$2:$A$100"),$A53,INDIRECT("'"&amp;Avdelinger!$A$2&amp;"'!J$6:J$100"))),"ARK MANGLER")</f>
        <v>0</v>
      </c>
      <c r="K53" s="24">
        <f ca="1">IFERROR(SUMPRODUCT(SUMIF(INDIRECT("'"&amp;Avdelinger!$A$2&amp;"'!$A$2:$A$100"),$A53,INDIRECT("'"&amp;Avdelinger!$A$2&amp;"'!K$6:K$100"))),"ARK MANGLER")</f>
        <v>0</v>
      </c>
      <c r="L53" s="24">
        <f ca="1">IFERROR(SUMPRODUCT(SUMIF(INDIRECT("'"&amp;Avdelinger!$A$2&amp;"'!$A$2:$A$100"),$A53,INDIRECT("'"&amp;Avdelinger!$A$2&amp;"'!L$6:L$100"))),"ARK MANGLER")</f>
        <v>0</v>
      </c>
      <c r="M53" s="24">
        <f ca="1">IFERROR(SUMPRODUCT(SUMIF(INDIRECT("'"&amp;Avdelinger!$A$2&amp;"'!$A$2:$A$100"),$A53,INDIRECT("'"&amp;Avdelinger!$A$2&amp;"'!M$6:M$100"))),"ARK MANGLER")</f>
        <v>0</v>
      </c>
      <c r="N53" s="24">
        <f ca="1">IFERROR(SUMPRODUCT(SUMIF(INDIRECT("'"&amp;Avdelinger!$A$2&amp;"'!$A$2:$A$100"),$A53,INDIRECT("'"&amp;Avdelinger!$A$2&amp;"'!N$6:N$100"))),"ARK MANGLER")</f>
        <v>0</v>
      </c>
      <c r="O53" s="24">
        <f ca="1">IFERROR(SUMPRODUCT(SUMIF(INDIRECT("'"&amp;Avdelinger!$A$2&amp;"'!$A$2:$A$100"),$A53,INDIRECT("'"&amp;Avdelinger!$A$2&amp;"'!O$6:O$100"))),"ARK MANGLER")</f>
        <v>0</v>
      </c>
      <c r="P53" s="24">
        <f ca="1">IFERROR(SUMPRODUCT(SUMIF(INDIRECT("'"&amp;Avdelinger!$A$2&amp;"'!$A$2:$A$100"),$A53,INDIRECT("'"&amp;Avdelinger!$A$2&amp;"'!P$6:P$100"))),"ARK MANGLER")</f>
        <v>0</v>
      </c>
      <c r="Q53" s="24">
        <f ca="1">IFERROR(SUMPRODUCT(SUMIF(INDIRECT("'"&amp;Avdelinger!$A$2&amp;"'!$A$2:$A$100"),$A53,INDIRECT("'"&amp;Avdelinger!$A$2&amp;"'!Q$6:Q$100"))),"ARK MANGLER")</f>
        <v>0</v>
      </c>
      <c r="R53" s="1"/>
      <c r="S53" s="39"/>
      <c r="T53" s="1"/>
      <c r="U53" s="1"/>
      <c r="V53" s="1"/>
      <c r="W53" s="1"/>
      <c r="X53" s="1"/>
      <c r="Y53" s="1"/>
      <c r="Z53" s="1"/>
    </row>
    <row r="54" spans="1:26" ht="15.75" customHeight="1" x14ac:dyDescent="0.2">
      <c r="A54" s="21">
        <f>Kontoplan!B44</f>
        <v>6860</v>
      </c>
      <c r="B54" s="21" t="str">
        <f>Kontoplan!C44</f>
        <v>Møte, kurs, oppdatering o.l</v>
      </c>
      <c r="C54" s="22"/>
      <c r="D54" s="22">
        <v>25052</v>
      </c>
      <c r="E54" s="23">
        <f t="shared" ca="1" si="2"/>
        <v>2790</v>
      </c>
      <c r="F54" s="24">
        <f ca="1">IFERROR(SUMPRODUCT(SUMIF(INDIRECT("'"&amp;Avdelinger!$A$2&amp;"'!$A$2:$A$100"),$A54,INDIRECT("'"&amp;Avdelinger!$A$2&amp;"'!F$13:F$100"))),"ARK MANGLER")</f>
        <v>930</v>
      </c>
      <c r="G54" s="24">
        <f ca="1">IFERROR(SUMPRODUCT(SUMIF(INDIRECT("'"&amp;Avdelinger!$A$2&amp;"'!$A$2:$A$100"),$A54,INDIRECT("'"&amp;Avdelinger!$A$2&amp;"'!G$13:G$100"))),"ARK MANGLER")</f>
        <v>930</v>
      </c>
      <c r="H54" s="24">
        <f ca="1">IFERROR(SUMPRODUCT(SUMIF(INDIRECT("'"&amp;Avdelinger!$A$2&amp;"'!$A$2:$A$100"),$A54,INDIRECT("'"&amp;Avdelinger!$A$2&amp;"'!H$13:H$100"))),"ARK MANGLER")</f>
        <v>930</v>
      </c>
      <c r="I54" s="24">
        <f ca="1">IFERROR(SUMPRODUCT(SUMIF(INDIRECT("'"&amp;Avdelinger!$A$2&amp;"'!$A$2:$A$100"),$A54,INDIRECT("'"&amp;Avdelinger!$A$2&amp;"'!I$6:I$100"))),"ARK MANGLER")</f>
        <v>0</v>
      </c>
      <c r="J54" s="24">
        <f ca="1">IFERROR(SUMPRODUCT(SUMIF(INDIRECT("'"&amp;Avdelinger!$A$2&amp;"'!$A$2:$A$100"),$A54,INDIRECT("'"&amp;Avdelinger!$A$2&amp;"'!J$6:J$100"))),"ARK MANGLER")</f>
        <v>0</v>
      </c>
      <c r="K54" s="24">
        <f ca="1">IFERROR(SUMPRODUCT(SUMIF(INDIRECT("'"&amp;Avdelinger!$A$2&amp;"'!$A$2:$A$100"),$A54,INDIRECT("'"&amp;Avdelinger!$A$2&amp;"'!K$6:K$100"))),"ARK MANGLER")</f>
        <v>0</v>
      </c>
      <c r="L54" s="24">
        <f ca="1">IFERROR(SUMPRODUCT(SUMIF(INDIRECT("'"&amp;Avdelinger!$A$2&amp;"'!$A$2:$A$100"),$A54,INDIRECT("'"&amp;Avdelinger!$A$2&amp;"'!L$6:L$100"))),"ARK MANGLER")</f>
        <v>0</v>
      </c>
      <c r="M54" s="24">
        <f ca="1">IFERROR(SUMPRODUCT(SUMIF(INDIRECT("'"&amp;Avdelinger!$A$2&amp;"'!$A$2:$A$100"),$A54,INDIRECT("'"&amp;Avdelinger!$A$2&amp;"'!M$6:M$100"))),"ARK MANGLER")</f>
        <v>0</v>
      </c>
      <c r="N54" s="24">
        <f ca="1">IFERROR(SUMPRODUCT(SUMIF(INDIRECT("'"&amp;Avdelinger!$A$2&amp;"'!$A$2:$A$100"),$A54,INDIRECT("'"&amp;Avdelinger!$A$2&amp;"'!N$6:N$100"))),"ARK MANGLER")</f>
        <v>0</v>
      </c>
      <c r="O54" s="24">
        <f ca="1">IFERROR(SUMPRODUCT(SUMIF(INDIRECT("'"&amp;Avdelinger!$A$2&amp;"'!$A$2:$A$100"),$A54,INDIRECT("'"&amp;Avdelinger!$A$2&amp;"'!O$6:O$100"))),"ARK MANGLER")</f>
        <v>0</v>
      </c>
      <c r="P54" s="24">
        <f ca="1">IFERROR(SUMPRODUCT(SUMIF(INDIRECT("'"&amp;Avdelinger!$A$2&amp;"'!$A$2:$A$100"),$A54,INDIRECT("'"&amp;Avdelinger!$A$2&amp;"'!P$6:P$100"))),"ARK MANGLER")</f>
        <v>0</v>
      </c>
      <c r="Q54" s="24">
        <f ca="1">IFERROR(SUMPRODUCT(SUMIF(INDIRECT("'"&amp;Avdelinger!$A$2&amp;"'!$A$2:$A$100"),$A54,INDIRECT("'"&amp;Avdelinger!$A$2&amp;"'!Q$6:Q$100"))),"ARK MANGLER")</f>
        <v>0</v>
      </c>
      <c r="R54" s="1"/>
      <c r="S54" s="39"/>
      <c r="T54" s="1"/>
      <c r="U54" s="1"/>
      <c r="V54" s="1"/>
      <c r="W54" s="1"/>
      <c r="X54" s="1"/>
      <c r="Y54" s="1"/>
      <c r="Z54" s="1"/>
    </row>
    <row r="55" spans="1:26" ht="15.75" customHeight="1" x14ac:dyDescent="0.2">
      <c r="A55" s="21">
        <f>Kontoplan!B45</f>
        <v>6900</v>
      </c>
      <c r="B55" s="21" t="str">
        <f>Kontoplan!C45</f>
        <v>Mobil</v>
      </c>
      <c r="C55" s="22"/>
      <c r="D55" s="22">
        <v>54266</v>
      </c>
      <c r="E55" s="23">
        <f t="shared" ca="1" si="2"/>
        <v>18000</v>
      </c>
      <c r="F55" s="24">
        <f ca="1">IFERROR(SUMPRODUCT(SUMIF(INDIRECT("'"&amp;Avdelinger!$A$2&amp;"'!$A$2:$A$100"),$A55,INDIRECT("'"&amp;Avdelinger!$A$2&amp;"'!F$13:F$100"))),"ARK MANGLER")</f>
        <v>0</v>
      </c>
      <c r="G55" s="24">
        <f ca="1">IFERROR(SUMPRODUCT(SUMIF(INDIRECT("'"&amp;Avdelinger!$A$2&amp;"'!$A$2:$A$100"),$A55,INDIRECT("'"&amp;Avdelinger!$A$2&amp;"'!G$13:G$100"))),"ARK MANGLER")</f>
        <v>0</v>
      </c>
      <c r="H55" s="24">
        <f ca="1">IFERROR(SUMPRODUCT(SUMIF(INDIRECT("'"&amp;Avdelinger!$A$2&amp;"'!$A$2:$A$100"),$A55,INDIRECT("'"&amp;Avdelinger!$A$2&amp;"'!H$13:H$100"))),"ARK MANGLER")</f>
        <v>0</v>
      </c>
      <c r="I55" s="24">
        <f ca="1">IFERROR(SUMPRODUCT(SUMIF(INDIRECT("'"&amp;Avdelinger!$A$2&amp;"'!$A$2:$A$100"),$A55,INDIRECT("'"&amp;Avdelinger!$A$2&amp;"'!I$6:I$100"))),"ARK MANGLER")</f>
        <v>18000</v>
      </c>
      <c r="J55" s="24">
        <f ca="1">IFERROR(SUMPRODUCT(SUMIF(INDIRECT("'"&amp;Avdelinger!$A$2&amp;"'!$A$2:$A$100"),$A55,INDIRECT("'"&amp;Avdelinger!$A$2&amp;"'!J$6:J$100"))),"ARK MANGLER")</f>
        <v>0</v>
      </c>
      <c r="K55" s="24">
        <f ca="1">IFERROR(SUMPRODUCT(SUMIF(INDIRECT("'"&amp;Avdelinger!$A$2&amp;"'!$A$2:$A$100"),$A55,INDIRECT("'"&amp;Avdelinger!$A$2&amp;"'!K$6:K$100"))),"ARK MANGLER")</f>
        <v>0</v>
      </c>
      <c r="L55" s="24">
        <f ca="1">IFERROR(SUMPRODUCT(SUMIF(INDIRECT("'"&amp;Avdelinger!$A$2&amp;"'!$A$2:$A$100"),$A55,INDIRECT("'"&amp;Avdelinger!$A$2&amp;"'!L$6:L$100"))),"ARK MANGLER")</f>
        <v>0</v>
      </c>
      <c r="M55" s="24">
        <f ca="1">IFERROR(SUMPRODUCT(SUMIF(INDIRECT("'"&amp;Avdelinger!$A$2&amp;"'!$A$2:$A$100"),$A55,INDIRECT("'"&amp;Avdelinger!$A$2&amp;"'!M$6:M$100"))),"ARK MANGLER")</f>
        <v>0</v>
      </c>
      <c r="N55" s="24">
        <f ca="1">IFERROR(SUMPRODUCT(SUMIF(INDIRECT("'"&amp;Avdelinger!$A$2&amp;"'!$A$2:$A$100"),$A55,INDIRECT("'"&amp;Avdelinger!$A$2&amp;"'!N$6:N$100"))),"ARK MANGLER")</f>
        <v>0</v>
      </c>
      <c r="O55" s="24">
        <f ca="1">IFERROR(SUMPRODUCT(SUMIF(INDIRECT("'"&amp;Avdelinger!$A$2&amp;"'!$A$2:$A$100"),$A55,INDIRECT("'"&amp;Avdelinger!$A$2&amp;"'!O$6:O$100"))),"ARK MANGLER")</f>
        <v>0</v>
      </c>
      <c r="P55" s="24">
        <f ca="1">IFERROR(SUMPRODUCT(SUMIF(INDIRECT("'"&amp;Avdelinger!$A$2&amp;"'!$A$2:$A$100"),$A55,INDIRECT("'"&amp;Avdelinger!$A$2&amp;"'!P$6:P$100"))),"ARK MANGLER")</f>
        <v>0</v>
      </c>
      <c r="Q55" s="24">
        <f ca="1">IFERROR(SUMPRODUCT(SUMIF(INDIRECT("'"&amp;Avdelinger!$A$2&amp;"'!$A$2:$A$100"),$A55,INDIRECT("'"&amp;Avdelinger!$A$2&amp;"'!Q$6:Q$100"))),"ARK MANGLER")</f>
        <v>0</v>
      </c>
      <c r="R55" s="1"/>
      <c r="S55" s="39"/>
      <c r="T55" s="1"/>
      <c r="U55" s="1"/>
      <c r="V55" s="1"/>
      <c r="W55" s="1"/>
      <c r="X55" s="1"/>
      <c r="Y55" s="1"/>
      <c r="Z55" s="1"/>
    </row>
    <row r="56" spans="1:26" ht="15.75" customHeight="1" x14ac:dyDescent="0.2">
      <c r="A56" s="21">
        <f>Kontoplan!B46</f>
        <v>7140</v>
      </c>
      <c r="B56" s="21" t="str">
        <f>Kontoplan!C46</f>
        <v>Reisekostnad idrett</v>
      </c>
      <c r="C56" s="22"/>
      <c r="D56" s="22">
        <v>310222</v>
      </c>
      <c r="E56" s="23">
        <f t="shared" ca="1" si="2"/>
        <v>0</v>
      </c>
      <c r="F56" s="24">
        <f ca="1">IFERROR(SUMPRODUCT(SUMIF(INDIRECT("'"&amp;Avdelinger!$A$2&amp;"'!$A$2:$A$100"),$A56,INDIRECT("'"&amp;Avdelinger!$A$2&amp;"'!F$13:F$100"))),"ARK MANGLER")</f>
        <v>0</v>
      </c>
      <c r="G56" s="24">
        <f ca="1">IFERROR(SUMPRODUCT(SUMIF(INDIRECT("'"&amp;Avdelinger!$A$2&amp;"'!$A$2:$A$100"),$A56,INDIRECT("'"&amp;Avdelinger!$A$2&amp;"'!G$13:G$100"))),"ARK MANGLER")</f>
        <v>0</v>
      </c>
      <c r="H56" s="24">
        <f ca="1">IFERROR(SUMPRODUCT(SUMIF(INDIRECT("'"&amp;Avdelinger!$A$2&amp;"'!$A$2:$A$100"),$A56,INDIRECT("'"&amp;Avdelinger!$A$2&amp;"'!H$13:H$100"))),"ARK MANGLER")</f>
        <v>0</v>
      </c>
      <c r="I56" s="24">
        <f ca="1">IFERROR(SUMPRODUCT(SUMIF(INDIRECT("'"&amp;Avdelinger!$A$2&amp;"'!$A$2:$A$100"),$A56,INDIRECT("'"&amp;Avdelinger!$A$2&amp;"'!I$6:I$100"))),"ARK MANGLER")</f>
        <v>0</v>
      </c>
      <c r="J56" s="24">
        <f ca="1">IFERROR(SUMPRODUCT(SUMIF(INDIRECT("'"&amp;Avdelinger!$A$2&amp;"'!$A$2:$A$100"),$A56,INDIRECT("'"&amp;Avdelinger!$A$2&amp;"'!J$6:J$100"))),"ARK MANGLER")</f>
        <v>0</v>
      </c>
      <c r="K56" s="24">
        <f ca="1">IFERROR(SUMPRODUCT(SUMIF(INDIRECT("'"&amp;Avdelinger!$A$2&amp;"'!$A$2:$A$100"),$A56,INDIRECT("'"&amp;Avdelinger!$A$2&amp;"'!K$6:K$100"))),"ARK MANGLER")</f>
        <v>0</v>
      </c>
      <c r="L56" s="24">
        <f ca="1">IFERROR(SUMPRODUCT(SUMIF(INDIRECT("'"&amp;Avdelinger!$A$2&amp;"'!$A$2:$A$100"),$A56,INDIRECT("'"&amp;Avdelinger!$A$2&amp;"'!L$6:L$100"))),"ARK MANGLER")</f>
        <v>0</v>
      </c>
      <c r="M56" s="24">
        <f ca="1">IFERROR(SUMPRODUCT(SUMIF(INDIRECT("'"&amp;Avdelinger!$A$2&amp;"'!$A$2:$A$100"),$A56,INDIRECT("'"&amp;Avdelinger!$A$2&amp;"'!M$6:M$100"))),"ARK MANGLER")</f>
        <v>0</v>
      </c>
      <c r="N56" s="24">
        <f ca="1">IFERROR(SUMPRODUCT(SUMIF(INDIRECT("'"&amp;Avdelinger!$A$2&amp;"'!$A$2:$A$100"),$A56,INDIRECT("'"&amp;Avdelinger!$A$2&amp;"'!N$6:N$100"))),"ARK MANGLER")</f>
        <v>0</v>
      </c>
      <c r="O56" s="24">
        <f ca="1">IFERROR(SUMPRODUCT(SUMIF(INDIRECT("'"&amp;Avdelinger!$A$2&amp;"'!$A$2:$A$100"),$A56,INDIRECT("'"&amp;Avdelinger!$A$2&amp;"'!O$6:O$100"))),"ARK MANGLER")</f>
        <v>0</v>
      </c>
      <c r="P56" s="24">
        <f ca="1">IFERROR(SUMPRODUCT(SUMIF(INDIRECT("'"&amp;Avdelinger!$A$2&amp;"'!$A$2:$A$100"),$A56,INDIRECT("'"&amp;Avdelinger!$A$2&amp;"'!P$6:P$100"))),"ARK MANGLER")</f>
        <v>0</v>
      </c>
      <c r="Q56" s="24">
        <f ca="1">IFERROR(SUMPRODUCT(SUMIF(INDIRECT("'"&amp;Avdelinger!$A$2&amp;"'!$A$2:$A$100"),$A56,INDIRECT("'"&amp;Avdelinger!$A$2&amp;"'!Q$6:Q$100"))),"ARK MANGLER")</f>
        <v>0</v>
      </c>
      <c r="R56" s="1"/>
      <c r="S56" s="39"/>
      <c r="T56" s="1"/>
      <c r="U56" s="1"/>
      <c r="V56" s="1"/>
      <c r="W56" s="1"/>
      <c r="X56" s="1"/>
      <c r="Y56" s="1"/>
      <c r="Z56" s="1"/>
    </row>
    <row r="57" spans="1:26" ht="15.75" customHeight="1" x14ac:dyDescent="0.2">
      <c r="A57" s="21">
        <f>Kontoplan!B47</f>
        <v>7141</v>
      </c>
      <c r="B57" s="21" t="str">
        <f>Kontoplan!C47</f>
        <v>Reisekostnad annet</v>
      </c>
      <c r="C57" s="22"/>
      <c r="D57" s="22">
        <v>0</v>
      </c>
      <c r="E57" s="23">
        <f t="shared" ca="1" si="2"/>
        <v>0</v>
      </c>
      <c r="F57" s="24">
        <f ca="1">IFERROR(SUMPRODUCT(SUMIF(INDIRECT("'"&amp;Avdelinger!$A$2&amp;"'!$A$2:$A$100"),$A57,INDIRECT("'"&amp;Avdelinger!$A$2&amp;"'!F$13:F$100"))),"ARK MANGLER")</f>
        <v>0</v>
      </c>
      <c r="G57" s="24">
        <f ca="1">IFERROR(SUMPRODUCT(SUMIF(INDIRECT("'"&amp;Avdelinger!$A$2&amp;"'!$A$2:$A$100"),$A57,INDIRECT("'"&amp;Avdelinger!$A$2&amp;"'!G$13:G$100"))),"ARK MANGLER")</f>
        <v>0</v>
      </c>
      <c r="H57" s="24">
        <f ca="1">IFERROR(SUMPRODUCT(SUMIF(INDIRECT("'"&amp;Avdelinger!$A$2&amp;"'!$A$2:$A$100"),$A57,INDIRECT("'"&amp;Avdelinger!$A$2&amp;"'!H$13:H$100"))),"ARK MANGLER")</f>
        <v>0</v>
      </c>
      <c r="I57" s="24">
        <f ca="1">IFERROR(SUMPRODUCT(SUMIF(INDIRECT("'"&amp;Avdelinger!$A$2&amp;"'!$A$2:$A$100"),$A57,INDIRECT("'"&amp;Avdelinger!$A$2&amp;"'!I$6:I$100"))),"ARK MANGLER")</f>
        <v>0</v>
      </c>
      <c r="J57" s="24">
        <f ca="1">IFERROR(SUMPRODUCT(SUMIF(INDIRECT("'"&amp;Avdelinger!$A$2&amp;"'!$A$2:$A$100"),$A57,INDIRECT("'"&amp;Avdelinger!$A$2&amp;"'!J$6:J$100"))),"ARK MANGLER")</f>
        <v>0</v>
      </c>
      <c r="K57" s="24">
        <f ca="1">IFERROR(SUMPRODUCT(SUMIF(INDIRECT("'"&amp;Avdelinger!$A$2&amp;"'!$A$2:$A$100"),$A57,INDIRECT("'"&amp;Avdelinger!$A$2&amp;"'!K$6:K$100"))),"ARK MANGLER")</f>
        <v>0</v>
      </c>
      <c r="L57" s="24">
        <f ca="1">IFERROR(SUMPRODUCT(SUMIF(INDIRECT("'"&amp;Avdelinger!$A$2&amp;"'!$A$2:$A$100"),$A57,INDIRECT("'"&amp;Avdelinger!$A$2&amp;"'!L$6:L$100"))),"ARK MANGLER")</f>
        <v>0</v>
      </c>
      <c r="M57" s="24">
        <f ca="1">IFERROR(SUMPRODUCT(SUMIF(INDIRECT("'"&amp;Avdelinger!$A$2&amp;"'!$A$2:$A$100"),$A57,INDIRECT("'"&amp;Avdelinger!$A$2&amp;"'!M$6:M$100"))),"ARK MANGLER")</f>
        <v>0</v>
      </c>
      <c r="N57" s="24">
        <f ca="1">IFERROR(SUMPRODUCT(SUMIF(INDIRECT("'"&amp;Avdelinger!$A$2&amp;"'!$A$2:$A$100"),$A57,INDIRECT("'"&amp;Avdelinger!$A$2&amp;"'!N$6:N$100"))),"ARK MANGLER")</f>
        <v>0</v>
      </c>
      <c r="O57" s="24">
        <f ca="1">IFERROR(SUMPRODUCT(SUMIF(INDIRECT("'"&amp;Avdelinger!$A$2&amp;"'!$A$2:$A$100"),$A57,INDIRECT("'"&amp;Avdelinger!$A$2&amp;"'!O$6:O$100"))),"ARK MANGLER")</f>
        <v>0</v>
      </c>
      <c r="P57" s="24">
        <f ca="1">IFERROR(SUMPRODUCT(SUMIF(INDIRECT("'"&amp;Avdelinger!$A$2&amp;"'!$A$2:$A$100"),$A57,INDIRECT("'"&amp;Avdelinger!$A$2&amp;"'!P$6:P$100"))),"ARK MANGLER")</f>
        <v>0</v>
      </c>
      <c r="Q57" s="24">
        <f ca="1">IFERROR(SUMPRODUCT(SUMIF(INDIRECT("'"&amp;Avdelinger!$A$2&amp;"'!$A$2:$A$100"),$A57,INDIRECT("'"&amp;Avdelinger!$A$2&amp;"'!Q$6:Q$100"))),"ARK MANGLER")</f>
        <v>0</v>
      </c>
      <c r="R57" s="1"/>
      <c r="S57" s="39"/>
      <c r="T57" s="1"/>
      <c r="U57" s="1"/>
      <c r="V57" s="1"/>
      <c r="W57" s="1"/>
      <c r="X57" s="1"/>
      <c r="Y57" s="1"/>
      <c r="Z57" s="1"/>
    </row>
    <row r="58" spans="1:26" ht="15.75" customHeight="1" x14ac:dyDescent="0.2">
      <c r="A58" s="21">
        <f>Kontoplan!B48</f>
        <v>7310</v>
      </c>
      <c r="B58" s="21" t="str">
        <f>Kontoplan!C48</f>
        <v>Arrangement, idrett</v>
      </c>
      <c r="C58" s="22"/>
      <c r="D58" s="22">
        <v>41844</v>
      </c>
      <c r="E58" s="23">
        <f t="shared" ca="1" si="2"/>
        <v>0</v>
      </c>
      <c r="F58" s="24">
        <f ca="1">IFERROR(SUMPRODUCT(SUMIF(INDIRECT("'"&amp;Avdelinger!$A$2&amp;"'!$A$2:$A$100"),$A58,INDIRECT("'"&amp;Avdelinger!$A$2&amp;"'!F$13:F$100"))),"ARK MANGLER")</f>
        <v>0</v>
      </c>
      <c r="G58" s="24">
        <f ca="1">IFERROR(SUMPRODUCT(SUMIF(INDIRECT("'"&amp;Avdelinger!$A$2&amp;"'!$A$2:$A$100"),$A58,INDIRECT("'"&amp;Avdelinger!$A$2&amp;"'!G$13:G$100"))),"ARK MANGLER")</f>
        <v>0</v>
      </c>
      <c r="H58" s="24">
        <f ca="1">IFERROR(SUMPRODUCT(SUMIF(INDIRECT("'"&amp;Avdelinger!$A$2&amp;"'!$A$2:$A$100"),$A58,INDIRECT("'"&amp;Avdelinger!$A$2&amp;"'!H$13:H$100"))),"ARK MANGLER")</f>
        <v>0</v>
      </c>
      <c r="I58" s="24">
        <f ca="1">IFERROR(SUMPRODUCT(SUMIF(INDIRECT("'"&amp;Avdelinger!$A$2&amp;"'!$A$2:$A$100"),$A58,INDIRECT("'"&amp;Avdelinger!$A$2&amp;"'!I$6:I$100"))),"ARK MANGLER")</f>
        <v>0</v>
      </c>
      <c r="J58" s="24">
        <f ca="1">IFERROR(SUMPRODUCT(SUMIF(INDIRECT("'"&amp;Avdelinger!$A$2&amp;"'!$A$2:$A$100"),$A58,INDIRECT("'"&amp;Avdelinger!$A$2&amp;"'!J$6:J$100"))),"ARK MANGLER")</f>
        <v>0</v>
      </c>
      <c r="K58" s="24">
        <f ca="1">IFERROR(SUMPRODUCT(SUMIF(INDIRECT("'"&amp;Avdelinger!$A$2&amp;"'!$A$2:$A$100"),$A58,INDIRECT("'"&amp;Avdelinger!$A$2&amp;"'!K$6:K$100"))),"ARK MANGLER")</f>
        <v>0</v>
      </c>
      <c r="L58" s="24">
        <f ca="1">IFERROR(SUMPRODUCT(SUMIF(INDIRECT("'"&amp;Avdelinger!$A$2&amp;"'!$A$2:$A$100"),$A58,INDIRECT("'"&amp;Avdelinger!$A$2&amp;"'!L$6:L$100"))),"ARK MANGLER")</f>
        <v>0</v>
      </c>
      <c r="M58" s="24">
        <f ca="1">IFERROR(SUMPRODUCT(SUMIF(INDIRECT("'"&amp;Avdelinger!$A$2&amp;"'!$A$2:$A$100"),$A58,INDIRECT("'"&amp;Avdelinger!$A$2&amp;"'!M$6:M$100"))),"ARK MANGLER")</f>
        <v>0</v>
      </c>
      <c r="N58" s="24">
        <f ca="1">IFERROR(SUMPRODUCT(SUMIF(INDIRECT("'"&amp;Avdelinger!$A$2&amp;"'!$A$2:$A$100"),$A58,INDIRECT("'"&amp;Avdelinger!$A$2&amp;"'!N$6:N$100"))),"ARK MANGLER")</f>
        <v>0</v>
      </c>
      <c r="O58" s="24">
        <f ca="1">IFERROR(SUMPRODUCT(SUMIF(INDIRECT("'"&amp;Avdelinger!$A$2&amp;"'!$A$2:$A$100"),$A58,INDIRECT("'"&amp;Avdelinger!$A$2&amp;"'!O$6:O$100"))),"ARK MANGLER")</f>
        <v>0</v>
      </c>
      <c r="P58" s="24">
        <f ca="1">IFERROR(SUMPRODUCT(SUMIF(INDIRECT("'"&amp;Avdelinger!$A$2&amp;"'!$A$2:$A$100"),$A58,INDIRECT("'"&amp;Avdelinger!$A$2&amp;"'!P$6:P$100"))),"ARK MANGLER")</f>
        <v>0</v>
      </c>
      <c r="Q58" s="24">
        <f ca="1">IFERROR(SUMPRODUCT(SUMIF(INDIRECT("'"&amp;Avdelinger!$A$2&amp;"'!$A$2:$A$100"),$A58,INDIRECT("'"&amp;Avdelinger!$A$2&amp;"'!Q$6:Q$100"))),"ARK MANGLER")</f>
        <v>0</v>
      </c>
      <c r="R58" s="1"/>
      <c r="S58" s="39"/>
      <c r="T58" s="1"/>
      <c r="U58" s="1"/>
      <c r="V58" s="1"/>
      <c r="W58" s="1"/>
      <c r="X58" s="1"/>
      <c r="Y58" s="1"/>
      <c r="Z58" s="1"/>
    </row>
    <row r="59" spans="1:26" ht="15.75" customHeight="1" x14ac:dyDescent="0.2">
      <c r="A59" s="21">
        <f>Kontoplan!B49</f>
        <v>7315</v>
      </c>
      <c r="B59" s="21" t="str">
        <f>Kontoplan!C49</f>
        <v>Arrangement, ikke idrett</v>
      </c>
      <c r="C59" s="22"/>
      <c r="D59" s="22">
        <v>439276</v>
      </c>
      <c r="E59" s="23">
        <f t="shared" ca="1" si="2"/>
        <v>2000</v>
      </c>
      <c r="F59" s="24">
        <f ca="1">IFERROR(SUMPRODUCT(SUMIF(INDIRECT("'"&amp;Avdelinger!$A$2&amp;"'!$A$2:$A$100"),$A59,INDIRECT("'"&amp;Avdelinger!$A$2&amp;"'!F$13:F$100"))),"ARK MANGLER")</f>
        <v>0</v>
      </c>
      <c r="G59" s="24">
        <f ca="1">IFERROR(SUMPRODUCT(SUMIF(INDIRECT("'"&amp;Avdelinger!$A$2&amp;"'!$A$2:$A$100"),$A59,INDIRECT("'"&amp;Avdelinger!$A$2&amp;"'!G$13:G$100"))),"ARK MANGLER")</f>
        <v>0</v>
      </c>
      <c r="H59" s="24">
        <f ca="1">IFERROR(SUMPRODUCT(SUMIF(INDIRECT("'"&amp;Avdelinger!$A$2&amp;"'!$A$2:$A$100"),$A59,INDIRECT("'"&amp;Avdelinger!$A$2&amp;"'!H$13:H$100"))),"ARK MANGLER")</f>
        <v>0</v>
      </c>
      <c r="I59" s="24">
        <f ca="1">IFERROR(SUMPRODUCT(SUMIF(INDIRECT("'"&amp;Avdelinger!$A$2&amp;"'!$A$2:$A$100"),$A59,INDIRECT("'"&amp;Avdelinger!$A$2&amp;"'!I$6:I$100"))),"ARK MANGLER")</f>
        <v>0</v>
      </c>
      <c r="J59" s="24">
        <f ca="1">IFERROR(SUMPRODUCT(SUMIF(INDIRECT("'"&amp;Avdelinger!$A$2&amp;"'!$A$2:$A$100"),$A59,INDIRECT("'"&amp;Avdelinger!$A$2&amp;"'!J$6:J$100"))),"ARK MANGLER")</f>
        <v>0</v>
      </c>
      <c r="K59" s="24">
        <f ca="1">IFERROR(SUMPRODUCT(SUMIF(INDIRECT("'"&amp;Avdelinger!$A$2&amp;"'!$A$2:$A$100"),$A59,INDIRECT("'"&amp;Avdelinger!$A$2&amp;"'!K$6:K$100"))),"ARK MANGLER")</f>
        <v>0</v>
      </c>
      <c r="L59" s="24">
        <f ca="1">IFERROR(SUMPRODUCT(SUMIF(INDIRECT("'"&amp;Avdelinger!$A$2&amp;"'!$A$2:$A$100"),$A59,INDIRECT("'"&amp;Avdelinger!$A$2&amp;"'!L$6:L$100"))),"ARK MANGLER")</f>
        <v>0</v>
      </c>
      <c r="M59" s="24">
        <f ca="1">IFERROR(SUMPRODUCT(SUMIF(INDIRECT("'"&amp;Avdelinger!$A$2&amp;"'!$A$2:$A$100"),$A59,INDIRECT("'"&amp;Avdelinger!$A$2&amp;"'!M$6:M$100"))),"ARK MANGLER")</f>
        <v>2000</v>
      </c>
      <c r="N59" s="24">
        <f ca="1">IFERROR(SUMPRODUCT(SUMIF(INDIRECT("'"&amp;Avdelinger!$A$2&amp;"'!$A$2:$A$100"),$A59,INDIRECT("'"&amp;Avdelinger!$A$2&amp;"'!N$6:N$100"))),"ARK MANGLER")</f>
        <v>0</v>
      </c>
      <c r="O59" s="24">
        <f ca="1">IFERROR(SUMPRODUCT(SUMIF(INDIRECT("'"&amp;Avdelinger!$A$2&amp;"'!$A$2:$A$100"),$A59,INDIRECT("'"&amp;Avdelinger!$A$2&amp;"'!O$6:O$100"))),"ARK MANGLER")</f>
        <v>0</v>
      </c>
      <c r="P59" s="24">
        <f ca="1">IFERROR(SUMPRODUCT(SUMIF(INDIRECT("'"&amp;Avdelinger!$A$2&amp;"'!$A$2:$A$100"),$A59,INDIRECT("'"&amp;Avdelinger!$A$2&amp;"'!P$6:P$100"))),"ARK MANGLER")</f>
        <v>0</v>
      </c>
      <c r="Q59" s="24">
        <f ca="1">IFERROR(SUMPRODUCT(SUMIF(INDIRECT("'"&amp;Avdelinger!$A$2&amp;"'!$A$2:$A$100"),$A59,INDIRECT("'"&amp;Avdelinger!$A$2&amp;"'!Q$6:Q$100"))),"ARK MANGLER")</f>
        <v>0</v>
      </c>
      <c r="R59" s="1"/>
      <c r="S59" s="39"/>
      <c r="T59" s="1"/>
      <c r="U59" s="1"/>
      <c r="V59" s="1"/>
      <c r="W59" s="1"/>
      <c r="X59" s="1"/>
      <c r="Y59" s="1"/>
      <c r="Z59" s="1"/>
    </row>
    <row r="60" spans="1:26" ht="15.75" customHeight="1" x14ac:dyDescent="0.2">
      <c r="A60" s="21">
        <f>Kontoplan!B50</f>
        <v>7320</v>
      </c>
      <c r="B60" s="21" t="str">
        <f>Kontoplan!C50</f>
        <v>Markedsføring</v>
      </c>
      <c r="C60" s="22"/>
      <c r="D60" s="22">
        <v>1604</v>
      </c>
      <c r="E60" s="23">
        <f t="shared" ca="1" si="2"/>
        <v>0</v>
      </c>
      <c r="F60" s="24">
        <f ca="1">IFERROR(SUMPRODUCT(SUMIF(INDIRECT("'"&amp;Avdelinger!$A$2&amp;"'!$A$2:$A$100"),$A60,INDIRECT("'"&amp;Avdelinger!$A$2&amp;"'!F$13:F$100"))),"ARK MANGLER")</f>
        <v>0</v>
      </c>
      <c r="G60" s="24">
        <f ca="1">IFERROR(SUMPRODUCT(SUMIF(INDIRECT("'"&amp;Avdelinger!$A$2&amp;"'!$A$2:$A$100"),$A60,INDIRECT("'"&amp;Avdelinger!$A$2&amp;"'!G$13:G$100"))),"ARK MANGLER")</f>
        <v>0</v>
      </c>
      <c r="H60" s="24">
        <f ca="1">IFERROR(SUMPRODUCT(SUMIF(INDIRECT("'"&amp;Avdelinger!$A$2&amp;"'!$A$2:$A$100"),$A60,INDIRECT("'"&amp;Avdelinger!$A$2&amp;"'!H$13:H$100"))),"ARK MANGLER")</f>
        <v>0</v>
      </c>
      <c r="I60" s="24">
        <f ca="1">IFERROR(SUMPRODUCT(SUMIF(INDIRECT("'"&amp;Avdelinger!$A$2&amp;"'!$A$2:$A$100"),$A60,INDIRECT("'"&amp;Avdelinger!$A$2&amp;"'!I$6:I$100"))),"ARK MANGLER")</f>
        <v>0</v>
      </c>
      <c r="J60" s="24">
        <f ca="1">IFERROR(SUMPRODUCT(SUMIF(INDIRECT("'"&amp;Avdelinger!$A$2&amp;"'!$A$2:$A$100"),$A60,INDIRECT("'"&amp;Avdelinger!$A$2&amp;"'!J$6:J$100"))),"ARK MANGLER")</f>
        <v>0</v>
      </c>
      <c r="K60" s="24">
        <f ca="1">IFERROR(SUMPRODUCT(SUMIF(INDIRECT("'"&amp;Avdelinger!$A$2&amp;"'!$A$2:$A$100"),$A60,INDIRECT("'"&amp;Avdelinger!$A$2&amp;"'!K$6:K$100"))),"ARK MANGLER")</f>
        <v>0</v>
      </c>
      <c r="L60" s="24">
        <f ca="1">IFERROR(SUMPRODUCT(SUMIF(INDIRECT("'"&amp;Avdelinger!$A$2&amp;"'!$A$2:$A$100"),$A60,INDIRECT("'"&amp;Avdelinger!$A$2&amp;"'!L$6:L$100"))),"ARK MANGLER")</f>
        <v>0</v>
      </c>
      <c r="M60" s="24">
        <f ca="1">IFERROR(SUMPRODUCT(SUMIF(INDIRECT("'"&amp;Avdelinger!$A$2&amp;"'!$A$2:$A$100"),$A60,INDIRECT("'"&amp;Avdelinger!$A$2&amp;"'!M$6:M$100"))),"ARK MANGLER")</f>
        <v>0</v>
      </c>
      <c r="N60" s="24">
        <f ca="1">IFERROR(SUMPRODUCT(SUMIF(INDIRECT("'"&amp;Avdelinger!$A$2&amp;"'!$A$2:$A$100"),$A60,INDIRECT("'"&amp;Avdelinger!$A$2&amp;"'!N$6:N$100"))),"ARK MANGLER")</f>
        <v>0</v>
      </c>
      <c r="O60" s="24">
        <f ca="1">IFERROR(SUMPRODUCT(SUMIF(INDIRECT("'"&amp;Avdelinger!$A$2&amp;"'!$A$2:$A$100"),$A60,INDIRECT("'"&amp;Avdelinger!$A$2&amp;"'!O$6:O$100"))),"ARK MANGLER")</f>
        <v>0</v>
      </c>
      <c r="P60" s="24">
        <f ca="1">IFERROR(SUMPRODUCT(SUMIF(INDIRECT("'"&amp;Avdelinger!$A$2&amp;"'!$A$2:$A$100"),$A60,INDIRECT("'"&amp;Avdelinger!$A$2&amp;"'!P$6:P$100"))),"ARK MANGLER")</f>
        <v>0</v>
      </c>
      <c r="Q60" s="24">
        <f ca="1">IFERROR(SUMPRODUCT(SUMIF(INDIRECT("'"&amp;Avdelinger!$A$2&amp;"'!$A$2:$A$100"),$A60,INDIRECT("'"&amp;Avdelinger!$A$2&amp;"'!Q$6:Q$100"))),"ARK MANGLER")</f>
        <v>0</v>
      </c>
      <c r="R60" s="1"/>
      <c r="S60" s="39"/>
      <c r="T60" s="1"/>
      <c r="U60" s="1"/>
      <c r="V60" s="1"/>
      <c r="W60" s="1"/>
      <c r="X60" s="1"/>
      <c r="Y60" s="1"/>
      <c r="Z60" s="1"/>
    </row>
    <row r="61" spans="1:26" ht="15.75" customHeight="1" x14ac:dyDescent="0.2">
      <c r="A61" s="21">
        <f>Kontoplan!B51</f>
        <v>7350</v>
      </c>
      <c r="B61" s="21" t="str">
        <f>Kontoplan!C51</f>
        <v>Representasjon</v>
      </c>
      <c r="C61" s="22"/>
      <c r="D61" s="22">
        <v>449</v>
      </c>
      <c r="E61" s="23">
        <f t="shared" ca="1" si="2"/>
        <v>216501</v>
      </c>
      <c r="F61" s="24">
        <f ca="1">IFERROR(SUMPRODUCT(SUMIF(INDIRECT("'"&amp;Avdelinger!$A$2&amp;"'!$A$2:$A$100"),$A61,INDIRECT("'"&amp;Avdelinger!$A$2&amp;"'!F$13:F$100"))),"ARK MANGLER")</f>
        <v>32930</v>
      </c>
      <c r="G61" s="24">
        <f ca="1">IFERROR(SUMPRODUCT(SUMIF(INDIRECT("'"&amp;Avdelinger!$A$2&amp;"'!$A$2:$A$100"),$A61,INDIRECT("'"&amp;Avdelinger!$A$2&amp;"'!G$13:G$100"))),"ARK MANGLER")</f>
        <v>81430</v>
      </c>
      <c r="H61" s="24">
        <f ca="1">IFERROR(SUMPRODUCT(SUMIF(INDIRECT("'"&amp;Avdelinger!$A$2&amp;"'!$A$2:$A$100"),$A61,INDIRECT("'"&amp;Avdelinger!$A$2&amp;"'!H$13:H$100"))),"ARK MANGLER")</f>
        <v>100930</v>
      </c>
      <c r="I61" s="24">
        <f ca="1">IFERROR(SUMPRODUCT(SUMIF(INDIRECT("'"&amp;Avdelinger!$A$2&amp;"'!$A$2:$A$100"),$A61,INDIRECT("'"&amp;Avdelinger!$A$2&amp;"'!I$6:I$100"))),"ARK MANGLER")</f>
        <v>1211</v>
      </c>
      <c r="J61" s="24">
        <f ca="1">IFERROR(SUMPRODUCT(SUMIF(INDIRECT("'"&amp;Avdelinger!$A$2&amp;"'!$A$2:$A$100"),$A61,INDIRECT("'"&amp;Avdelinger!$A$2&amp;"'!J$6:J$100"))),"ARK MANGLER")</f>
        <v>0</v>
      </c>
      <c r="K61" s="24">
        <f ca="1">IFERROR(SUMPRODUCT(SUMIF(INDIRECT("'"&amp;Avdelinger!$A$2&amp;"'!$A$2:$A$100"),$A61,INDIRECT("'"&amp;Avdelinger!$A$2&amp;"'!K$6:K$100"))),"ARK MANGLER")</f>
        <v>0</v>
      </c>
      <c r="L61" s="24">
        <f ca="1">IFERROR(SUMPRODUCT(SUMIF(INDIRECT("'"&amp;Avdelinger!$A$2&amp;"'!$A$2:$A$100"),$A61,INDIRECT("'"&amp;Avdelinger!$A$2&amp;"'!L$6:L$100"))),"ARK MANGLER")</f>
        <v>0</v>
      </c>
      <c r="M61" s="24">
        <f ca="1">IFERROR(SUMPRODUCT(SUMIF(INDIRECT("'"&amp;Avdelinger!$A$2&amp;"'!$A$2:$A$100"),$A61,INDIRECT("'"&amp;Avdelinger!$A$2&amp;"'!M$6:M$100"))),"ARK MANGLER")</f>
        <v>0</v>
      </c>
      <c r="N61" s="24">
        <f ca="1">IFERROR(SUMPRODUCT(SUMIF(INDIRECT("'"&amp;Avdelinger!$A$2&amp;"'!$A$2:$A$100"),$A61,INDIRECT("'"&amp;Avdelinger!$A$2&amp;"'!N$6:N$100"))),"ARK MANGLER")</f>
        <v>0</v>
      </c>
      <c r="O61" s="24">
        <f ca="1">IFERROR(SUMPRODUCT(SUMIF(INDIRECT("'"&amp;Avdelinger!$A$2&amp;"'!$A$2:$A$100"),$A61,INDIRECT("'"&amp;Avdelinger!$A$2&amp;"'!O$6:O$100"))),"ARK MANGLER")</f>
        <v>0</v>
      </c>
      <c r="P61" s="24">
        <f ca="1">IFERROR(SUMPRODUCT(SUMIF(INDIRECT("'"&amp;Avdelinger!$A$2&amp;"'!$A$2:$A$100"),$A61,INDIRECT("'"&amp;Avdelinger!$A$2&amp;"'!P$6:P$100"))),"ARK MANGLER")</f>
        <v>0</v>
      </c>
      <c r="Q61" s="24">
        <f ca="1">IFERROR(SUMPRODUCT(SUMIF(INDIRECT("'"&amp;Avdelinger!$A$2&amp;"'!$A$2:$A$100"),$A61,INDIRECT("'"&amp;Avdelinger!$A$2&amp;"'!Q$6:Q$100"))),"ARK MANGLER")</f>
        <v>0</v>
      </c>
      <c r="R61" s="1"/>
      <c r="S61" s="39"/>
      <c r="T61" s="1"/>
      <c r="U61" s="1"/>
      <c r="V61" s="1"/>
      <c r="W61" s="1"/>
      <c r="X61" s="1"/>
      <c r="Y61" s="1"/>
      <c r="Z61" s="1"/>
    </row>
    <row r="62" spans="1:26" ht="15.75" customHeight="1" x14ac:dyDescent="0.2">
      <c r="A62" s="21">
        <f>Kontoplan!B52</f>
        <v>7401</v>
      </c>
      <c r="B62" s="21" t="str">
        <f>Kontoplan!C52</f>
        <v>Bot</v>
      </c>
      <c r="C62" s="22"/>
      <c r="D62" s="22">
        <v>19000</v>
      </c>
      <c r="E62" s="23">
        <f t="shared" ca="1" si="2"/>
        <v>0</v>
      </c>
      <c r="F62" s="24">
        <f ca="1">IFERROR(SUMPRODUCT(SUMIF(INDIRECT("'"&amp;Avdelinger!$A$2&amp;"'!$A$2:$A$100"),$A62,INDIRECT("'"&amp;Avdelinger!$A$2&amp;"'!F$13:F$100"))),"ARK MANGLER")</f>
        <v>0</v>
      </c>
      <c r="G62" s="24">
        <f ca="1">IFERROR(SUMPRODUCT(SUMIF(INDIRECT("'"&amp;Avdelinger!$A$2&amp;"'!$A$2:$A$100"),$A62,INDIRECT("'"&amp;Avdelinger!$A$2&amp;"'!G$13:G$100"))),"ARK MANGLER")</f>
        <v>0</v>
      </c>
      <c r="H62" s="24">
        <f ca="1">IFERROR(SUMPRODUCT(SUMIF(INDIRECT("'"&amp;Avdelinger!$A$2&amp;"'!$A$2:$A$100"),$A62,INDIRECT("'"&amp;Avdelinger!$A$2&amp;"'!H$13:H$100"))),"ARK MANGLER")</f>
        <v>0</v>
      </c>
      <c r="I62" s="24">
        <f ca="1">IFERROR(SUMPRODUCT(SUMIF(INDIRECT("'"&amp;Avdelinger!$A$2&amp;"'!$A$2:$A$100"),$A62,INDIRECT("'"&amp;Avdelinger!$A$2&amp;"'!I$6:I$100"))),"ARK MANGLER")</f>
        <v>0</v>
      </c>
      <c r="J62" s="24">
        <f ca="1">IFERROR(SUMPRODUCT(SUMIF(INDIRECT("'"&amp;Avdelinger!$A$2&amp;"'!$A$2:$A$100"),$A62,INDIRECT("'"&amp;Avdelinger!$A$2&amp;"'!J$6:J$100"))),"ARK MANGLER")</f>
        <v>0</v>
      </c>
      <c r="K62" s="24">
        <f ca="1">IFERROR(SUMPRODUCT(SUMIF(INDIRECT("'"&amp;Avdelinger!$A$2&amp;"'!$A$2:$A$100"),$A62,INDIRECT("'"&amp;Avdelinger!$A$2&amp;"'!K$6:K$100"))),"ARK MANGLER")</f>
        <v>0</v>
      </c>
      <c r="L62" s="24">
        <f ca="1">IFERROR(SUMPRODUCT(SUMIF(INDIRECT("'"&amp;Avdelinger!$A$2&amp;"'!$A$2:$A$100"),$A62,INDIRECT("'"&amp;Avdelinger!$A$2&amp;"'!L$6:L$100"))),"ARK MANGLER")</f>
        <v>0</v>
      </c>
      <c r="M62" s="24">
        <f ca="1">IFERROR(SUMPRODUCT(SUMIF(INDIRECT("'"&amp;Avdelinger!$A$2&amp;"'!$A$2:$A$100"),$A62,INDIRECT("'"&amp;Avdelinger!$A$2&amp;"'!M$6:M$100"))),"ARK MANGLER")</f>
        <v>0</v>
      </c>
      <c r="N62" s="24">
        <f ca="1">IFERROR(SUMPRODUCT(SUMIF(INDIRECT("'"&amp;Avdelinger!$A$2&amp;"'!$A$2:$A$100"),$A62,INDIRECT("'"&amp;Avdelinger!$A$2&amp;"'!N$6:N$100"))),"ARK MANGLER")</f>
        <v>0</v>
      </c>
      <c r="O62" s="24">
        <f ca="1">IFERROR(SUMPRODUCT(SUMIF(INDIRECT("'"&amp;Avdelinger!$A$2&amp;"'!$A$2:$A$100"),$A62,INDIRECT("'"&amp;Avdelinger!$A$2&amp;"'!O$6:O$100"))),"ARK MANGLER")</f>
        <v>0</v>
      </c>
      <c r="P62" s="24">
        <f ca="1">IFERROR(SUMPRODUCT(SUMIF(INDIRECT("'"&amp;Avdelinger!$A$2&amp;"'!$A$2:$A$100"),$A62,INDIRECT("'"&amp;Avdelinger!$A$2&amp;"'!P$6:P$100"))),"ARK MANGLER")</f>
        <v>0</v>
      </c>
      <c r="Q62" s="24">
        <f ca="1">IFERROR(SUMPRODUCT(SUMIF(INDIRECT("'"&amp;Avdelinger!$A$2&amp;"'!$A$2:$A$100"),$A62,INDIRECT("'"&amp;Avdelinger!$A$2&amp;"'!Q$6:Q$100"))),"ARK MANGLER")</f>
        <v>0</v>
      </c>
      <c r="R62" s="1"/>
      <c r="S62" s="39"/>
      <c r="T62" s="1"/>
      <c r="U62" s="1"/>
      <c r="V62" s="1"/>
      <c r="W62" s="1"/>
      <c r="X62" s="1"/>
      <c r="Y62" s="1"/>
      <c r="Z62" s="1"/>
    </row>
    <row r="63" spans="1:26" ht="15.75" customHeight="1" x14ac:dyDescent="0.2">
      <c r="A63" s="21">
        <f>Kontoplan!B53</f>
        <v>7410</v>
      </c>
      <c r="B63" s="21" t="str">
        <f>Kontoplan!C53</f>
        <v>Kontingent</v>
      </c>
      <c r="C63" s="22"/>
      <c r="D63" s="22">
        <v>370471</v>
      </c>
      <c r="E63" s="23">
        <f t="shared" ca="1" si="2"/>
        <v>-508210</v>
      </c>
      <c r="F63" s="24">
        <f ca="1">IFERROR(SUMPRODUCT(SUMIF(INDIRECT("'"&amp;Avdelinger!$A$2&amp;"'!$A$2:$A$100"),$A63,INDIRECT("'"&amp;Avdelinger!$A$2&amp;"'!F$13:F$100"))),"ARK MANGLER")</f>
        <v>-267070</v>
      </c>
      <c r="G63" s="24">
        <f ca="1">IFERROR(SUMPRODUCT(SUMIF(INDIRECT("'"&amp;Avdelinger!$A$2&amp;"'!$A$2:$A$100"),$A63,INDIRECT("'"&amp;Avdelinger!$A$2&amp;"'!G$13:G$100"))),"ARK MANGLER")</f>
        <v>-283570</v>
      </c>
      <c r="H63" s="24">
        <f ca="1">IFERROR(SUMPRODUCT(SUMIF(INDIRECT("'"&amp;Avdelinger!$A$2&amp;"'!$A$2:$A$100"),$A63,INDIRECT("'"&amp;Avdelinger!$A$2&amp;"'!H$13:H$100"))),"ARK MANGLER")</f>
        <v>42430</v>
      </c>
      <c r="I63" s="24">
        <f ca="1">IFERROR(SUMPRODUCT(SUMIF(INDIRECT("'"&amp;Avdelinger!$A$2&amp;"'!$A$2:$A$100"),$A63,INDIRECT("'"&amp;Avdelinger!$A$2&amp;"'!I$6:I$100"))),"ARK MANGLER")</f>
        <v>0</v>
      </c>
      <c r="J63" s="24">
        <f ca="1">IFERROR(SUMPRODUCT(SUMIF(INDIRECT("'"&amp;Avdelinger!$A$2&amp;"'!$A$2:$A$100"),$A63,INDIRECT("'"&amp;Avdelinger!$A$2&amp;"'!J$6:J$100"))),"ARK MANGLER")</f>
        <v>0</v>
      </c>
      <c r="K63" s="24">
        <f ca="1">IFERROR(SUMPRODUCT(SUMIF(INDIRECT("'"&amp;Avdelinger!$A$2&amp;"'!$A$2:$A$100"),$A63,INDIRECT("'"&amp;Avdelinger!$A$2&amp;"'!K$6:K$100"))),"ARK MANGLER")</f>
        <v>0</v>
      </c>
      <c r="L63" s="24">
        <f ca="1">IFERROR(SUMPRODUCT(SUMIF(INDIRECT("'"&amp;Avdelinger!$A$2&amp;"'!$A$2:$A$100"),$A63,INDIRECT("'"&amp;Avdelinger!$A$2&amp;"'!L$6:L$100"))),"ARK MANGLER")</f>
        <v>0</v>
      </c>
      <c r="M63" s="24">
        <f ca="1">IFERROR(SUMPRODUCT(SUMIF(INDIRECT("'"&amp;Avdelinger!$A$2&amp;"'!$A$2:$A$100"),$A63,INDIRECT("'"&amp;Avdelinger!$A$2&amp;"'!M$6:M$100"))),"ARK MANGLER")</f>
        <v>0</v>
      </c>
      <c r="N63" s="24">
        <f ca="1">IFERROR(SUMPRODUCT(SUMIF(INDIRECT("'"&amp;Avdelinger!$A$2&amp;"'!$A$2:$A$100"),$A63,INDIRECT("'"&amp;Avdelinger!$A$2&amp;"'!N$6:N$100"))),"ARK MANGLER")</f>
        <v>0</v>
      </c>
      <c r="O63" s="24">
        <f ca="1">IFERROR(SUMPRODUCT(SUMIF(INDIRECT("'"&amp;Avdelinger!$A$2&amp;"'!$A$2:$A$100"),$A63,INDIRECT("'"&amp;Avdelinger!$A$2&amp;"'!O$6:O$100"))),"ARK MANGLER")</f>
        <v>0</v>
      </c>
      <c r="P63" s="24">
        <f ca="1">IFERROR(SUMPRODUCT(SUMIF(INDIRECT("'"&amp;Avdelinger!$A$2&amp;"'!$A$2:$A$100"),$A63,INDIRECT("'"&amp;Avdelinger!$A$2&amp;"'!P$6:P$100"))),"ARK MANGLER")</f>
        <v>0</v>
      </c>
      <c r="Q63" s="24">
        <f ca="1">IFERROR(SUMPRODUCT(SUMIF(INDIRECT("'"&amp;Avdelinger!$A$2&amp;"'!$A$2:$A$100"),$A63,INDIRECT("'"&amp;Avdelinger!$A$2&amp;"'!Q$6:Q$100"))),"ARK MANGLER")</f>
        <v>0</v>
      </c>
      <c r="R63" s="1"/>
      <c r="S63" s="39"/>
      <c r="T63" s="1"/>
      <c r="U63" s="1"/>
      <c r="V63" s="1"/>
      <c r="W63" s="1"/>
      <c r="X63" s="1"/>
      <c r="Y63" s="1"/>
      <c r="Z63" s="1"/>
    </row>
    <row r="64" spans="1:26" ht="15.75" customHeight="1" x14ac:dyDescent="0.2">
      <c r="A64" s="21">
        <f>Kontoplan!B54</f>
        <v>7430</v>
      </c>
      <c r="B64" s="21" t="str">
        <f>Kontoplan!C54</f>
        <v>Gave</v>
      </c>
      <c r="C64" s="22"/>
      <c r="D64" s="22">
        <v>2724</v>
      </c>
      <c r="E64" s="23">
        <f t="shared" ca="1" si="2"/>
        <v>0</v>
      </c>
      <c r="F64" s="24">
        <f ca="1">IFERROR(SUMPRODUCT(SUMIF(INDIRECT("'"&amp;Avdelinger!$A$2&amp;"'!$A$2:$A$100"),$A64,INDIRECT("'"&amp;Avdelinger!$A$2&amp;"'!F$13:F$100"))),"ARK MANGLER")</f>
        <v>0</v>
      </c>
      <c r="G64" s="24">
        <f ca="1">IFERROR(SUMPRODUCT(SUMIF(INDIRECT("'"&amp;Avdelinger!$A$2&amp;"'!$A$2:$A$100"),$A64,INDIRECT("'"&amp;Avdelinger!$A$2&amp;"'!G$13:G$100"))),"ARK MANGLER")</f>
        <v>0</v>
      </c>
      <c r="H64" s="24">
        <f ca="1">IFERROR(SUMPRODUCT(SUMIF(INDIRECT("'"&amp;Avdelinger!$A$2&amp;"'!$A$2:$A$100"),$A64,INDIRECT("'"&amp;Avdelinger!$A$2&amp;"'!H$13:H$100"))),"ARK MANGLER")</f>
        <v>0</v>
      </c>
      <c r="I64" s="24">
        <f ca="1">IFERROR(SUMPRODUCT(SUMIF(INDIRECT("'"&amp;Avdelinger!$A$2&amp;"'!$A$2:$A$100"),$A64,INDIRECT("'"&amp;Avdelinger!$A$2&amp;"'!I$6:I$100"))),"ARK MANGLER")</f>
        <v>0</v>
      </c>
      <c r="J64" s="24">
        <f ca="1">IFERROR(SUMPRODUCT(SUMIF(INDIRECT("'"&amp;Avdelinger!$A$2&amp;"'!$A$2:$A$100"),$A64,INDIRECT("'"&amp;Avdelinger!$A$2&amp;"'!J$6:J$100"))),"ARK MANGLER")</f>
        <v>0</v>
      </c>
      <c r="K64" s="24">
        <f ca="1">IFERROR(SUMPRODUCT(SUMIF(INDIRECT("'"&amp;Avdelinger!$A$2&amp;"'!$A$2:$A$100"),$A64,INDIRECT("'"&amp;Avdelinger!$A$2&amp;"'!K$6:K$100"))),"ARK MANGLER")</f>
        <v>0</v>
      </c>
      <c r="L64" s="24">
        <f ca="1">IFERROR(SUMPRODUCT(SUMIF(INDIRECT("'"&amp;Avdelinger!$A$2&amp;"'!$A$2:$A$100"),$A64,INDIRECT("'"&amp;Avdelinger!$A$2&amp;"'!L$6:L$100"))),"ARK MANGLER")</f>
        <v>0</v>
      </c>
      <c r="M64" s="24">
        <f ca="1">IFERROR(SUMPRODUCT(SUMIF(INDIRECT("'"&amp;Avdelinger!$A$2&amp;"'!$A$2:$A$100"),$A64,INDIRECT("'"&amp;Avdelinger!$A$2&amp;"'!M$6:M$100"))),"ARK MANGLER")</f>
        <v>0</v>
      </c>
      <c r="N64" s="24">
        <f ca="1">IFERROR(SUMPRODUCT(SUMIF(INDIRECT("'"&amp;Avdelinger!$A$2&amp;"'!$A$2:$A$100"),$A64,INDIRECT("'"&amp;Avdelinger!$A$2&amp;"'!N$6:N$100"))),"ARK MANGLER")</f>
        <v>0</v>
      </c>
      <c r="O64" s="24">
        <f ca="1">IFERROR(SUMPRODUCT(SUMIF(INDIRECT("'"&amp;Avdelinger!$A$2&amp;"'!$A$2:$A$100"),$A64,INDIRECT("'"&amp;Avdelinger!$A$2&amp;"'!O$6:O$100"))),"ARK MANGLER")</f>
        <v>0</v>
      </c>
      <c r="P64" s="24">
        <f ca="1">IFERROR(SUMPRODUCT(SUMIF(INDIRECT("'"&amp;Avdelinger!$A$2&amp;"'!$A$2:$A$100"),$A64,INDIRECT("'"&amp;Avdelinger!$A$2&amp;"'!P$6:P$100"))),"ARK MANGLER")</f>
        <v>0</v>
      </c>
      <c r="Q64" s="24">
        <f ca="1">IFERROR(SUMPRODUCT(SUMIF(INDIRECT("'"&amp;Avdelinger!$A$2&amp;"'!$A$2:$A$100"),$A64,INDIRECT("'"&amp;Avdelinger!$A$2&amp;"'!Q$6:Q$100"))),"ARK MANGLER")</f>
        <v>0</v>
      </c>
      <c r="R64" s="1"/>
      <c r="S64" s="39"/>
      <c r="T64" s="1"/>
      <c r="U64" s="1"/>
      <c r="V64" s="1"/>
      <c r="W64" s="1"/>
      <c r="X64" s="1"/>
      <c r="Y64" s="1"/>
      <c r="Z64" s="1"/>
    </row>
    <row r="65" spans="1:26" ht="15.75" customHeight="1" x14ac:dyDescent="0.2">
      <c r="A65" s="21">
        <f>Kontoplan!B55</f>
        <v>7500</v>
      </c>
      <c r="B65" s="21" t="str">
        <f>Kontoplan!C55</f>
        <v>Forsikringspremie</v>
      </c>
      <c r="C65" s="22"/>
      <c r="D65" s="22">
        <v>26834</v>
      </c>
      <c r="E65" s="23">
        <f t="shared" ca="1" si="2"/>
        <v>0</v>
      </c>
      <c r="F65" s="24">
        <f ca="1">IFERROR(SUMPRODUCT(SUMIF(INDIRECT("'"&amp;Avdelinger!$A$2&amp;"'!$A$2:$A$100"),$A65,INDIRECT("'"&amp;Avdelinger!$A$2&amp;"'!F$13:F$100"))),"ARK MANGLER")</f>
        <v>0</v>
      </c>
      <c r="G65" s="24">
        <f ca="1">IFERROR(SUMPRODUCT(SUMIF(INDIRECT("'"&amp;Avdelinger!$A$2&amp;"'!$A$2:$A$100"),$A65,INDIRECT("'"&amp;Avdelinger!$A$2&amp;"'!G$13:G$100"))),"ARK MANGLER")</f>
        <v>0</v>
      </c>
      <c r="H65" s="24">
        <f ca="1">IFERROR(SUMPRODUCT(SUMIF(INDIRECT("'"&amp;Avdelinger!$A$2&amp;"'!$A$2:$A$100"),$A65,INDIRECT("'"&amp;Avdelinger!$A$2&amp;"'!H$13:H$100"))),"ARK MANGLER")</f>
        <v>0</v>
      </c>
      <c r="I65" s="24">
        <f ca="1">IFERROR(SUMPRODUCT(SUMIF(INDIRECT("'"&amp;Avdelinger!$A$2&amp;"'!$A$2:$A$100"),$A65,INDIRECT("'"&amp;Avdelinger!$A$2&amp;"'!I$6:I$100"))),"ARK MANGLER")</f>
        <v>0</v>
      </c>
      <c r="J65" s="24">
        <f ca="1">IFERROR(SUMPRODUCT(SUMIF(INDIRECT("'"&amp;Avdelinger!$A$2&amp;"'!$A$2:$A$100"),$A65,INDIRECT("'"&amp;Avdelinger!$A$2&amp;"'!J$6:J$100"))),"ARK MANGLER")</f>
        <v>0</v>
      </c>
      <c r="K65" s="24">
        <f ca="1">IFERROR(SUMPRODUCT(SUMIF(INDIRECT("'"&amp;Avdelinger!$A$2&amp;"'!$A$2:$A$100"),$A65,INDIRECT("'"&amp;Avdelinger!$A$2&amp;"'!K$6:K$100"))),"ARK MANGLER")</f>
        <v>0</v>
      </c>
      <c r="L65" s="24">
        <f ca="1">IFERROR(SUMPRODUCT(SUMIF(INDIRECT("'"&amp;Avdelinger!$A$2&amp;"'!$A$2:$A$100"),$A65,INDIRECT("'"&amp;Avdelinger!$A$2&amp;"'!L$6:L$100"))),"ARK MANGLER")</f>
        <v>0</v>
      </c>
      <c r="M65" s="24">
        <f ca="1">IFERROR(SUMPRODUCT(SUMIF(INDIRECT("'"&amp;Avdelinger!$A$2&amp;"'!$A$2:$A$100"),$A65,INDIRECT("'"&amp;Avdelinger!$A$2&amp;"'!M$6:M$100"))),"ARK MANGLER")</f>
        <v>0</v>
      </c>
      <c r="N65" s="24">
        <f ca="1">IFERROR(SUMPRODUCT(SUMIF(INDIRECT("'"&amp;Avdelinger!$A$2&amp;"'!$A$2:$A$100"),$A65,INDIRECT("'"&amp;Avdelinger!$A$2&amp;"'!N$6:N$100"))),"ARK MANGLER")</f>
        <v>0</v>
      </c>
      <c r="O65" s="24">
        <f ca="1">IFERROR(SUMPRODUCT(SUMIF(INDIRECT("'"&amp;Avdelinger!$A$2&amp;"'!$A$2:$A$100"),$A65,INDIRECT("'"&amp;Avdelinger!$A$2&amp;"'!O$6:O$100"))),"ARK MANGLER")</f>
        <v>0</v>
      </c>
      <c r="P65" s="24">
        <f ca="1">IFERROR(SUMPRODUCT(SUMIF(INDIRECT("'"&amp;Avdelinger!$A$2&amp;"'!$A$2:$A$100"),$A65,INDIRECT("'"&amp;Avdelinger!$A$2&amp;"'!P$6:P$100"))),"ARK MANGLER")</f>
        <v>0</v>
      </c>
      <c r="Q65" s="24">
        <f ca="1">IFERROR(SUMPRODUCT(SUMIF(INDIRECT("'"&amp;Avdelinger!$A$2&amp;"'!$A$2:$A$100"),$A65,INDIRECT("'"&amp;Avdelinger!$A$2&amp;"'!Q$6:Q$100"))),"ARK MANGLER")</f>
        <v>0</v>
      </c>
      <c r="R65" s="1"/>
      <c r="S65" s="39"/>
      <c r="T65" s="1"/>
      <c r="U65" s="1"/>
      <c r="V65" s="1"/>
      <c r="W65" s="1"/>
      <c r="X65" s="1"/>
      <c r="Y65" s="1"/>
      <c r="Z65" s="1"/>
    </row>
    <row r="66" spans="1:26" ht="15.75" customHeight="1" x14ac:dyDescent="0.2">
      <c r="A66" s="21">
        <f>Kontoplan!B56</f>
        <v>7770</v>
      </c>
      <c r="B66" s="21" t="str">
        <f>Kontoplan!C56</f>
        <v>Bank og kortgebyr</v>
      </c>
      <c r="C66" s="22"/>
      <c r="D66" s="22">
        <v>52915</v>
      </c>
      <c r="E66" s="23">
        <f t="shared" ca="1" si="2"/>
        <v>0</v>
      </c>
      <c r="F66" s="24">
        <f ca="1">IFERROR(SUMPRODUCT(SUMIF(INDIRECT("'"&amp;Avdelinger!$A$2&amp;"'!$A$2:$A$100"),$A66,INDIRECT("'"&amp;Avdelinger!$A$2&amp;"'!F$13:F$100"))),"ARK MANGLER")</f>
        <v>0</v>
      </c>
      <c r="G66" s="24">
        <f ca="1">IFERROR(SUMPRODUCT(SUMIF(INDIRECT("'"&amp;Avdelinger!$A$2&amp;"'!$A$2:$A$100"),$A66,INDIRECT("'"&amp;Avdelinger!$A$2&amp;"'!G$13:G$100"))),"ARK MANGLER")</f>
        <v>0</v>
      </c>
      <c r="H66" s="24">
        <f ca="1">IFERROR(SUMPRODUCT(SUMIF(INDIRECT("'"&amp;Avdelinger!$A$2&amp;"'!$A$2:$A$100"),$A66,INDIRECT("'"&amp;Avdelinger!$A$2&amp;"'!H$13:H$100"))),"ARK MANGLER")</f>
        <v>0</v>
      </c>
      <c r="I66" s="24">
        <f ca="1">IFERROR(SUMPRODUCT(SUMIF(INDIRECT("'"&amp;Avdelinger!$A$2&amp;"'!$A$2:$A$100"),$A66,INDIRECT("'"&amp;Avdelinger!$A$2&amp;"'!I$6:I$100"))),"ARK MANGLER")</f>
        <v>0</v>
      </c>
      <c r="J66" s="24">
        <f ca="1">IFERROR(SUMPRODUCT(SUMIF(INDIRECT("'"&amp;Avdelinger!$A$2&amp;"'!$A$2:$A$100"),$A66,INDIRECT("'"&amp;Avdelinger!$A$2&amp;"'!J$6:J$100"))),"ARK MANGLER")</f>
        <v>0</v>
      </c>
      <c r="K66" s="24">
        <f ca="1">IFERROR(SUMPRODUCT(SUMIF(INDIRECT("'"&amp;Avdelinger!$A$2&amp;"'!$A$2:$A$100"),$A66,INDIRECT("'"&amp;Avdelinger!$A$2&amp;"'!K$6:K$100"))),"ARK MANGLER")</f>
        <v>0</v>
      </c>
      <c r="L66" s="24">
        <f ca="1">IFERROR(SUMPRODUCT(SUMIF(INDIRECT("'"&amp;Avdelinger!$A$2&amp;"'!$A$2:$A$100"),$A66,INDIRECT("'"&amp;Avdelinger!$A$2&amp;"'!L$6:L$100"))),"ARK MANGLER")</f>
        <v>0</v>
      </c>
      <c r="M66" s="24">
        <f ca="1">IFERROR(SUMPRODUCT(SUMIF(INDIRECT("'"&amp;Avdelinger!$A$2&amp;"'!$A$2:$A$100"),$A66,INDIRECT("'"&amp;Avdelinger!$A$2&amp;"'!M$6:M$100"))),"ARK MANGLER")</f>
        <v>0</v>
      </c>
      <c r="N66" s="24">
        <f ca="1">IFERROR(SUMPRODUCT(SUMIF(INDIRECT("'"&amp;Avdelinger!$A$2&amp;"'!$A$2:$A$100"),$A66,INDIRECT("'"&amp;Avdelinger!$A$2&amp;"'!N$6:N$100"))),"ARK MANGLER")</f>
        <v>0</v>
      </c>
      <c r="O66" s="24">
        <f ca="1">IFERROR(SUMPRODUCT(SUMIF(INDIRECT("'"&amp;Avdelinger!$A$2&amp;"'!$A$2:$A$100"),$A66,INDIRECT("'"&amp;Avdelinger!$A$2&amp;"'!O$6:O$100"))),"ARK MANGLER")</f>
        <v>0</v>
      </c>
      <c r="P66" s="24">
        <f ca="1">IFERROR(SUMPRODUCT(SUMIF(INDIRECT("'"&amp;Avdelinger!$A$2&amp;"'!$A$2:$A$100"),$A66,INDIRECT("'"&amp;Avdelinger!$A$2&amp;"'!P$6:P$100"))),"ARK MANGLER")</f>
        <v>0</v>
      </c>
      <c r="Q66" s="24">
        <f ca="1">IFERROR(SUMPRODUCT(SUMIF(INDIRECT("'"&amp;Avdelinger!$A$2&amp;"'!$A$2:$A$100"),$A66,INDIRECT("'"&amp;Avdelinger!$A$2&amp;"'!Q$6:Q$100"))),"ARK MANGLER")</f>
        <v>0</v>
      </c>
      <c r="R66" s="1"/>
      <c r="S66" s="39"/>
      <c r="T66" s="1"/>
      <c r="U66" s="1"/>
      <c r="V66" s="1"/>
      <c r="W66" s="1"/>
      <c r="X66" s="1"/>
      <c r="Y66" s="1"/>
      <c r="Z66" s="1"/>
    </row>
    <row r="67" spans="1:26" ht="15.75" customHeight="1" x14ac:dyDescent="0.2">
      <c r="A67" s="21">
        <f>Kontoplan!B57</f>
        <v>7791</v>
      </c>
      <c r="B67" s="21" t="str">
        <f>Kontoplan!C57</f>
        <v>Internstøtte grupper</v>
      </c>
      <c r="C67" s="22"/>
      <c r="D67" s="22" t="s">
        <v>190</v>
      </c>
      <c r="E67" s="23">
        <f t="shared" ca="1" si="2"/>
        <v>0</v>
      </c>
      <c r="F67" s="24">
        <f ca="1">IFERROR(SUMPRODUCT(SUMIF(INDIRECT("'"&amp;Avdelinger!$A$2&amp;"'!$A$2:$A$100"),$A67,INDIRECT("'"&amp;Avdelinger!$A$2&amp;"'!F$13:F$100"))),"ARK MANGLER")</f>
        <v>0</v>
      </c>
      <c r="G67" s="24">
        <f ca="1">IFERROR(SUMPRODUCT(SUMIF(INDIRECT("'"&amp;Avdelinger!$A$2&amp;"'!$A$2:$A$100"),$A67,INDIRECT("'"&amp;Avdelinger!$A$2&amp;"'!G$13:G$100"))),"ARK MANGLER")</f>
        <v>0</v>
      </c>
      <c r="H67" s="24">
        <f ca="1">IFERROR(SUMPRODUCT(SUMIF(INDIRECT("'"&amp;Avdelinger!$A$2&amp;"'!$A$2:$A$100"),$A67,INDIRECT("'"&amp;Avdelinger!$A$2&amp;"'!H$13:H$100"))),"ARK MANGLER")</f>
        <v>0</v>
      </c>
      <c r="I67" s="24">
        <f ca="1">IFERROR(SUMPRODUCT(SUMIF(INDIRECT("'"&amp;Avdelinger!$A$2&amp;"'!$A$2:$A$100"),$A67,INDIRECT("'"&amp;Avdelinger!$A$2&amp;"'!I$6:I$100"))),"ARK MANGLER")</f>
        <v>0</v>
      </c>
      <c r="J67" s="24">
        <f ca="1">IFERROR(SUMPRODUCT(SUMIF(INDIRECT("'"&amp;Avdelinger!$A$2&amp;"'!$A$2:$A$100"),$A67,INDIRECT("'"&amp;Avdelinger!$A$2&amp;"'!J$6:J$100"))),"ARK MANGLER")</f>
        <v>0</v>
      </c>
      <c r="K67" s="24">
        <f ca="1">IFERROR(SUMPRODUCT(SUMIF(INDIRECT("'"&amp;Avdelinger!$A$2&amp;"'!$A$2:$A$100"),$A67,INDIRECT("'"&amp;Avdelinger!$A$2&amp;"'!K$6:K$100"))),"ARK MANGLER")</f>
        <v>0</v>
      </c>
      <c r="L67" s="24">
        <f ca="1">IFERROR(SUMPRODUCT(SUMIF(INDIRECT("'"&amp;Avdelinger!$A$2&amp;"'!$A$2:$A$100"),$A67,INDIRECT("'"&amp;Avdelinger!$A$2&amp;"'!L$6:L$100"))),"ARK MANGLER")</f>
        <v>0</v>
      </c>
      <c r="M67" s="24">
        <f ca="1">IFERROR(SUMPRODUCT(SUMIF(INDIRECT("'"&amp;Avdelinger!$A$2&amp;"'!$A$2:$A$100"),$A67,INDIRECT("'"&amp;Avdelinger!$A$2&amp;"'!M$6:M$100"))),"ARK MANGLER")</f>
        <v>0</v>
      </c>
      <c r="N67" s="24">
        <f ca="1">IFERROR(SUMPRODUCT(SUMIF(INDIRECT("'"&amp;Avdelinger!$A$2&amp;"'!$A$2:$A$100"),$A67,INDIRECT("'"&amp;Avdelinger!$A$2&amp;"'!N$6:N$100"))),"ARK MANGLER")</f>
        <v>0</v>
      </c>
      <c r="O67" s="24">
        <f ca="1">IFERROR(SUMPRODUCT(SUMIF(INDIRECT("'"&amp;Avdelinger!$A$2&amp;"'!$A$2:$A$100"),$A67,INDIRECT("'"&amp;Avdelinger!$A$2&amp;"'!O$6:O$100"))),"ARK MANGLER")</f>
        <v>0</v>
      </c>
      <c r="P67" s="24">
        <f ca="1">IFERROR(SUMPRODUCT(SUMIF(INDIRECT("'"&amp;Avdelinger!$A$2&amp;"'!$A$2:$A$100"),$A67,INDIRECT("'"&amp;Avdelinger!$A$2&amp;"'!P$6:P$100"))),"ARK MANGLER")</f>
        <v>0</v>
      </c>
      <c r="Q67" s="24">
        <f ca="1">IFERROR(SUMPRODUCT(SUMIF(INDIRECT("'"&amp;Avdelinger!$A$2&amp;"'!$A$2:$A$100"),$A67,INDIRECT("'"&amp;Avdelinger!$A$2&amp;"'!Q$6:Q$100"))),"ARK MANGLER")</f>
        <v>0</v>
      </c>
      <c r="R67" s="1"/>
      <c r="S67" s="39"/>
      <c r="T67" s="1"/>
      <c r="U67" s="1"/>
      <c r="V67" s="1"/>
      <c r="W67" s="1"/>
      <c r="X67" s="1"/>
      <c r="Y67" s="1"/>
      <c r="Z67" s="1"/>
    </row>
    <row r="68" spans="1:26" ht="15.75" customHeight="1" x14ac:dyDescent="0.2">
      <c r="A68" s="21">
        <f>Kontoplan!B58</f>
        <v>8050</v>
      </c>
      <c r="B68" s="21" t="str">
        <f>Kontoplan!C58</f>
        <v>Annen renteinntekt</v>
      </c>
      <c r="C68" s="22"/>
      <c r="D68" s="22"/>
      <c r="E68" s="23">
        <f t="shared" ca="1" si="2"/>
        <v>382111</v>
      </c>
      <c r="F68" s="24">
        <f ca="1">IFERROR(SUMPRODUCT(SUMIF(INDIRECT("'"&amp;Avdelinger!$A$2&amp;"'!$A$2:$A$100"),$A68,INDIRECT("'"&amp;Avdelinger!$A$2&amp;"'!F$13:F$100"))),"ARK MANGLER")</f>
        <v>0</v>
      </c>
      <c r="G68" s="24">
        <f ca="1">IFERROR(SUMPRODUCT(SUMIF(INDIRECT("'"&amp;Avdelinger!$A$2&amp;"'!$A$2:$A$100"),$A68,INDIRECT("'"&amp;Avdelinger!$A$2&amp;"'!G$13:G$100"))),"ARK MANGLER")</f>
        <v>0</v>
      </c>
      <c r="H68" s="24">
        <f ca="1">IFERROR(SUMPRODUCT(SUMIF(INDIRECT("'"&amp;Avdelinger!$A$2&amp;"'!$A$2:$A$100"),$A68,INDIRECT("'"&amp;Avdelinger!$A$2&amp;"'!H$13:H$100"))),"ARK MANGLER")</f>
        <v>0</v>
      </c>
      <c r="I68" s="24">
        <f ca="1">IFERROR(SUMPRODUCT(SUMIF(INDIRECT("'"&amp;Avdelinger!$A$2&amp;"'!$A$2:$A$100"),$A68,INDIRECT("'"&amp;Avdelinger!$A$2&amp;"'!I$6:I$100"))),"ARK MANGLER")</f>
        <v>104711</v>
      </c>
      <c r="J68" s="24">
        <f ca="1">IFERROR(SUMPRODUCT(SUMIF(INDIRECT("'"&amp;Avdelinger!$A$2&amp;"'!$A$2:$A$100"),$A68,INDIRECT("'"&amp;Avdelinger!$A$2&amp;"'!J$6:J$100"))),"ARK MANGLER")</f>
        <v>25500</v>
      </c>
      <c r="K68" s="24">
        <f ca="1">IFERROR(SUMPRODUCT(SUMIF(INDIRECT("'"&amp;Avdelinger!$A$2&amp;"'!$A$2:$A$100"),$A68,INDIRECT("'"&amp;Avdelinger!$A$2&amp;"'!K$6:K$100"))),"ARK MANGLER")</f>
        <v>25500</v>
      </c>
      <c r="L68" s="24">
        <f ca="1">IFERROR(SUMPRODUCT(SUMIF(INDIRECT("'"&amp;Avdelinger!$A$2&amp;"'!$A$2:$A$100"),$A68,INDIRECT("'"&amp;Avdelinger!$A$2&amp;"'!L$6:L$100"))),"ARK MANGLER")</f>
        <v>25500</v>
      </c>
      <c r="M68" s="24">
        <f ca="1">IFERROR(SUMPRODUCT(SUMIF(INDIRECT("'"&amp;Avdelinger!$A$2&amp;"'!$A$2:$A$100"),$A68,INDIRECT("'"&amp;Avdelinger!$A$2&amp;"'!M$6:M$100"))),"ARK MANGLER")</f>
        <v>27500</v>
      </c>
      <c r="N68" s="24">
        <f ca="1">IFERROR(SUMPRODUCT(SUMIF(INDIRECT("'"&amp;Avdelinger!$A$2&amp;"'!$A$2:$A$100"),$A68,INDIRECT("'"&amp;Avdelinger!$A$2&amp;"'!N$6:N$100"))),"ARK MANGLER")</f>
        <v>75500</v>
      </c>
      <c r="O68" s="24">
        <f ca="1">IFERROR(SUMPRODUCT(SUMIF(INDIRECT("'"&amp;Avdelinger!$A$2&amp;"'!$A$2:$A$100"),$A68,INDIRECT("'"&amp;Avdelinger!$A$2&amp;"'!O$6:O$100"))),"ARK MANGLER")</f>
        <v>30500</v>
      </c>
      <c r="P68" s="24">
        <f ca="1">IFERROR(SUMPRODUCT(SUMIF(INDIRECT("'"&amp;Avdelinger!$A$2&amp;"'!$A$2:$A$100"),$A68,INDIRECT("'"&amp;Avdelinger!$A$2&amp;"'!P$6:P$100"))),"ARK MANGLER")</f>
        <v>36900</v>
      </c>
      <c r="Q68" s="24">
        <f ca="1">IFERROR(SUMPRODUCT(SUMIF(INDIRECT("'"&amp;Avdelinger!$A$2&amp;"'!$A$2:$A$100"),$A68,INDIRECT("'"&amp;Avdelinger!$A$2&amp;"'!Q$6:Q$100"))),"ARK MANGLER")</f>
        <v>30500</v>
      </c>
      <c r="R68" s="1"/>
      <c r="S68" s="39"/>
      <c r="T68" s="1"/>
      <c r="U68" s="1"/>
      <c r="V68" s="1"/>
      <c r="W68" s="1"/>
      <c r="X68" s="1"/>
      <c r="Y68" s="1"/>
      <c r="Z68" s="1"/>
    </row>
    <row r="69" spans="1:26" ht="15.75" customHeight="1" x14ac:dyDescent="0.2">
      <c r="A69" s="21">
        <f>Kontoplan!B59</f>
        <v>8150</v>
      </c>
      <c r="B69" s="21" t="str">
        <f>Kontoplan!C59</f>
        <v>Annen rentekostnad</v>
      </c>
      <c r="C69" s="22"/>
      <c r="D69" s="22"/>
      <c r="E69" s="23">
        <f t="shared" ca="1" si="2"/>
        <v>0</v>
      </c>
      <c r="F69" s="24">
        <f ca="1">IFERROR(SUMPRODUCT(SUMIF(INDIRECT("'"&amp;Avdelinger!$A$2&amp;"'!$A$2:$A$100"),$A69,INDIRECT("'"&amp;Avdelinger!$A$2&amp;"'!F$13:F$100"))),"ARK MANGLER")</f>
        <v>0</v>
      </c>
      <c r="G69" s="24">
        <f ca="1">IFERROR(SUMPRODUCT(SUMIF(INDIRECT("'"&amp;Avdelinger!$A$2&amp;"'!$A$2:$A$100"),$A69,INDIRECT("'"&amp;Avdelinger!$A$2&amp;"'!G$13:G$100"))),"ARK MANGLER")</f>
        <v>0</v>
      </c>
      <c r="H69" s="24">
        <f ca="1">IFERROR(SUMPRODUCT(SUMIF(INDIRECT("'"&amp;Avdelinger!$A$2&amp;"'!$A$2:$A$100"),$A69,INDIRECT("'"&amp;Avdelinger!$A$2&amp;"'!H$13:H$100"))),"ARK MANGLER")</f>
        <v>0</v>
      </c>
      <c r="I69" s="24">
        <f ca="1">IFERROR(SUMPRODUCT(SUMIF(INDIRECT("'"&amp;Avdelinger!$A$2&amp;"'!$A$2:$A$100"),$A69,INDIRECT("'"&amp;Avdelinger!$A$2&amp;"'!I$6:I$100"))),"ARK MANGLER")</f>
        <v>0</v>
      </c>
      <c r="J69" s="24">
        <f ca="1">IFERROR(SUMPRODUCT(SUMIF(INDIRECT("'"&amp;Avdelinger!$A$2&amp;"'!$A$2:$A$100"),$A69,INDIRECT("'"&amp;Avdelinger!$A$2&amp;"'!J$6:J$100"))),"ARK MANGLER")</f>
        <v>0</v>
      </c>
      <c r="K69" s="24">
        <f ca="1">IFERROR(SUMPRODUCT(SUMIF(INDIRECT("'"&amp;Avdelinger!$A$2&amp;"'!$A$2:$A$100"),$A69,INDIRECT("'"&amp;Avdelinger!$A$2&amp;"'!K$6:K$100"))),"ARK MANGLER")</f>
        <v>0</v>
      </c>
      <c r="L69" s="24">
        <f ca="1">IFERROR(SUMPRODUCT(SUMIF(INDIRECT("'"&amp;Avdelinger!$A$2&amp;"'!$A$2:$A$100"),$A69,INDIRECT("'"&amp;Avdelinger!$A$2&amp;"'!L$6:L$100"))),"ARK MANGLER")</f>
        <v>0</v>
      </c>
      <c r="M69" s="24">
        <f ca="1">IFERROR(SUMPRODUCT(SUMIF(INDIRECT("'"&amp;Avdelinger!$A$2&amp;"'!$A$2:$A$100"),$A69,INDIRECT("'"&amp;Avdelinger!$A$2&amp;"'!M$6:M$100"))),"ARK MANGLER")</f>
        <v>0</v>
      </c>
      <c r="N69" s="24">
        <f ca="1">IFERROR(SUMPRODUCT(SUMIF(INDIRECT("'"&amp;Avdelinger!$A$2&amp;"'!$A$2:$A$100"),$A69,INDIRECT("'"&amp;Avdelinger!$A$2&amp;"'!N$6:N$100"))),"ARK MANGLER")</f>
        <v>0</v>
      </c>
      <c r="O69" s="24">
        <f ca="1">IFERROR(SUMPRODUCT(SUMIF(INDIRECT("'"&amp;Avdelinger!$A$2&amp;"'!$A$2:$A$100"),$A69,INDIRECT("'"&amp;Avdelinger!$A$2&amp;"'!O$6:O$100"))),"ARK MANGLER")</f>
        <v>0</v>
      </c>
      <c r="P69" s="24">
        <f ca="1">IFERROR(SUMPRODUCT(SUMIF(INDIRECT("'"&amp;Avdelinger!$A$2&amp;"'!$A$2:$A$100"),$A69,INDIRECT("'"&amp;Avdelinger!$A$2&amp;"'!P$6:P$100"))),"ARK MANGLER")</f>
        <v>0</v>
      </c>
      <c r="Q69" s="24">
        <f ca="1">IFERROR(SUMPRODUCT(SUMIF(INDIRECT("'"&amp;Avdelinger!$A$2&amp;"'!$A$2:$A$100"),$A69,INDIRECT("'"&amp;Avdelinger!$A$2&amp;"'!Q$6:Q$100"))),"ARK MANGLER")</f>
        <v>0</v>
      </c>
      <c r="R69" s="1"/>
      <c r="S69" s="39"/>
      <c r="T69" s="1"/>
      <c r="U69" s="1"/>
      <c r="V69" s="1"/>
      <c r="W69" s="1"/>
      <c r="X69" s="1"/>
      <c r="Y69" s="1"/>
      <c r="Z69" s="1"/>
    </row>
    <row r="70" spans="1:26" ht="15.75" customHeight="1" x14ac:dyDescent="0.2">
      <c r="A70" s="21">
        <f>Kontoplan!B60</f>
        <v>8170</v>
      </c>
      <c r="B70" s="21" t="str">
        <f>Kontoplan!C60</f>
        <v>Annen finanskostnad</v>
      </c>
      <c r="C70" s="22"/>
      <c r="D70" s="22"/>
      <c r="E70" s="23">
        <f t="shared" ca="1" si="2"/>
        <v>-358389</v>
      </c>
      <c r="F70" s="24">
        <f ca="1">IFERROR(SUMPRODUCT(SUMIF(INDIRECT("'"&amp;Avdelinger!$A$2&amp;"'!$A$2:$A$100"),$A70,INDIRECT("'"&amp;Avdelinger!$A$2&amp;"'!F$13:F$100"))),"ARK MANGLER")</f>
        <v>0</v>
      </c>
      <c r="G70" s="24">
        <f ca="1">IFERROR(SUMPRODUCT(SUMIF(INDIRECT("'"&amp;Avdelinger!$A$2&amp;"'!$A$2:$A$100"),$A70,INDIRECT("'"&amp;Avdelinger!$A$2&amp;"'!G$13:G$100"))),"ARK MANGLER")</f>
        <v>0</v>
      </c>
      <c r="H70" s="24">
        <f ca="1">IFERROR(SUMPRODUCT(SUMIF(INDIRECT("'"&amp;Avdelinger!$A$2&amp;"'!$A$2:$A$100"),$A70,INDIRECT("'"&amp;Avdelinger!$A$2&amp;"'!H$13:H$100"))),"ARK MANGLER")</f>
        <v>0</v>
      </c>
      <c r="I70" s="24">
        <f ca="1">IFERROR(SUMPRODUCT(SUMIF(INDIRECT("'"&amp;Avdelinger!$A$2&amp;"'!$A$2:$A$100"),$A70,INDIRECT("'"&amp;Avdelinger!$A$2&amp;"'!I$6:I$100"))),"ARK MANGLER")</f>
        <v>4711</v>
      </c>
      <c r="J70" s="24">
        <f ca="1">IFERROR(SUMPRODUCT(SUMIF(INDIRECT("'"&amp;Avdelinger!$A$2&amp;"'!$A$2:$A$100"),$A70,INDIRECT("'"&amp;Avdelinger!$A$2&amp;"'!J$6:J$100"))),"ARK MANGLER")</f>
        <v>25500</v>
      </c>
      <c r="K70" s="24">
        <f ca="1">IFERROR(SUMPRODUCT(SUMIF(INDIRECT("'"&amp;Avdelinger!$A$2&amp;"'!$A$2:$A$100"),$A70,INDIRECT("'"&amp;Avdelinger!$A$2&amp;"'!K$6:K$100"))),"ARK MANGLER")</f>
        <v>-33000</v>
      </c>
      <c r="L70" s="24">
        <f ca="1">IFERROR(SUMPRODUCT(SUMIF(INDIRECT("'"&amp;Avdelinger!$A$2&amp;"'!$A$2:$A$100"),$A70,INDIRECT("'"&amp;Avdelinger!$A$2&amp;"'!L$6:L$100"))),"ARK MANGLER")</f>
        <v>25500</v>
      </c>
      <c r="M70" s="24">
        <f ca="1">IFERROR(SUMPRODUCT(SUMIF(INDIRECT("'"&amp;Avdelinger!$A$2&amp;"'!$A$2:$A$100"),$A70,INDIRECT("'"&amp;Avdelinger!$A$2&amp;"'!M$6:M$100"))),"ARK MANGLER")</f>
        <v>27500</v>
      </c>
      <c r="N70" s="24">
        <f ca="1">IFERROR(SUMPRODUCT(SUMIF(INDIRECT("'"&amp;Avdelinger!$A$2&amp;"'!$A$2:$A$100"),$A70,INDIRECT("'"&amp;Avdelinger!$A$2&amp;"'!N$6:N$100"))),"ARK MANGLER")</f>
        <v>-348000</v>
      </c>
      <c r="O70" s="24">
        <f ca="1">IFERROR(SUMPRODUCT(SUMIF(INDIRECT("'"&amp;Avdelinger!$A$2&amp;"'!$A$2:$A$100"),$A70,INDIRECT("'"&amp;Avdelinger!$A$2&amp;"'!O$6:O$100"))),"ARK MANGLER")</f>
        <v>30500</v>
      </c>
      <c r="P70" s="24">
        <f ca="1">IFERROR(SUMPRODUCT(SUMIF(INDIRECT("'"&amp;Avdelinger!$A$2&amp;"'!$A$2:$A$100"),$A70,INDIRECT("'"&amp;Avdelinger!$A$2&amp;"'!P$6:P$100"))),"ARK MANGLER")</f>
        <v>36900</v>
      </c>
      <c r="Q70" s="24">
        <f ca="1">IFERROR(SUMPRODUCT(SUMIF(INDIRECT("'"&amp;Avdelinger!$A$2&amp;"'!$A$2:$A$100"),$A70,INDIRECT("'"&amp;Avdelinger!$A$2&amp;"'!Q$6:Q$100"))),"ARK MANGLER")</f>
        <v>-128000</v>
      </c>
      <c r="R70" s="1"/>
      <c r="S70" s="39"/>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63" t="s">
        <v>172</v>
      </c>
      <c r="B72" s="61"/>
      <c r="C72" s="30">
        <f t="shared" ref="C72:Q72" si="3">SUM(C39:C71)</f>
        <v>0</v>
      </c>
      <c r="D72" s="30">
        <f t="shared" si="3"/>
        <v>3299703</v>
      </c>
      <c r="E72" s="31">
        <f t="shared" ca="1" si="3"/>
        <v>127203</v>
      </c>
      <c r="F72" s="30">
        <f t="shared" ca="1" si="3"/>
        <v>-226710</v>
      </c>
      <c r="G72" s="30">
        <f t="shared" ca="1" si="3"/>
        <v>-196210</v>
      </c>
      <c r="H72" s="30">
        <f t="shared" ca="1" si="3"/>
        <v>144290</v>
      </c>
      <c r="I72" s="30">
        <f t="shared" ca="1" si="3"/>
        <v>214133</v>
      </c>
      <c r="J72" s="30">
        <f t="shared" ca="1" si="3"/>
        <v>76500</v>
      </c>
      <c r="K72" s="30">
        <f t="shared" ca="1" si="3"/>
        <v>18000</v>
      </c>
      <c r="L72" s="30">
        <f t="shared" ca="1" si="3"/>
        <v>76500</v>
      </c>
      <c r="M72" s="30">
        <f t="shared" ca="1" si="3"/>
        <v>82500</v>
      </c>
      <c r="N72" s="30">
        <f t="shared" ca="1" si="3"/>
        <v>-197000</v>
      </c>
      <c r="O72" s="30">
        <f t="shared" ca="1" si="3"/>
        <v>91500</v>
      </c>
      <c r="P72" s="30">
        <f t="shared" ca="1" si="3"/>
        <v>110700</v>
      </c>
      <c r="Q72" s="30">
        <f t="shared" ca="1" si="3"/>
        <v>-67000</v>
      </c>
      <c r="R72" s="1"/>
      <c r="S72" s="3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3" t="s">
        <v>173</v>
      </c>
      <c r="B74" s="61"/>
      <c r="C74" s="30">
        <f t="shared" ref="C74:Q74" si="4">C32+C72</f>
        <v>0</v>
      </c>
      <c r="D74" s="30">
        <f t="shared" si="4"/>
        <v>-189434</v>
      </c>
      <c r="E74" s="31">
        <f t="shared" ca="1" si="4"/>
        <v>-2166797</v>
      </c>
      <c r="F74" s="30">
        <f t="shared" ca="1" si="4"/>
        <v>-526710</v>
      </c>
      <c r="G74" s="30">
        <f t="shared" ca="1" si="4"/>
        <v>-926210</v>
      </c>
      <c r="H74" s="30">
        <f t="shared" ca="1" si="4"/>
        <v>85790</v>
      </c>
      <c r="I74" s="30">
        <f t="shared" ca="1" si="4"/>
        <v>114133</v>
      </c>
      <c r="J74" s="30">
        <f t="shared" ca="1" si="4"/>
        <v>76500</v>
      </c>
      <c r="K74" s="30">
        <f t="shared" ca="1" si="4"/>
        <v>-40500</v>
      </c>
      <c r="L74" s="30">
        <f t="shared" ca="1" si="4"/>
        <v>76500</v>
      </c>
      <c r="M74" s="30">
        <f t="shared" ca="1" si="4"/>
        <v>82500</v>
      </c>
      <c r="N74" s="30">
        <f t="shared" ca="1" si="4"/>
        <v>-985500</v>
      </c>
      <c r="O74" s="30">
        <f t="shared" ca="1" si="4"/>
        <v>91500</v>
      </c>
      <c r="P74" s="30">
        <f t="shared" ca="1" si="4"/>
        <v>110700</v>
      </c>
      <c r="Q74" s="30">
        <f t="shared" ca="1" si="4"/>
        <v>-325500</v>
      </c>
      <c r="R74" s="1"/>
      <c r="S74" s="3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75" customHeight="1"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5.75" customHeight="1"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5.75" customHeight="1"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5.75" customHeight="1"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5.75" customHeight="1"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8">
    <mergeCell ref="A36:S36"/>
    <mergeCell ref="A72:B72"/>
    <mergeCell ref="A74:B74"/>
    <mergeCell ref="A6:S6"/>
    <mergeCell ref="A7:S7"/>
    <mergeCell ref="A8:S8"/>
    <mergeCell ref="A10:S10"/>
    <mergeCell ref="A32:B32"/>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pane xSplit="1" topLeftCell="B1" activePane="topRight" state="frozen"/>
      <selection pane="topRight" activeCell="C2" sqref="C2"/>
    </sheetView>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176</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6"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7" t="s">
        <v>126</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8" t="str">
        <f ca="1">MID(CELL("filename",A1),FIND("]",CELL("filename",A1))+1,255)</f>
        <v>Hovedstyret</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5" t="s">
        <v>161</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9" t="s">
        <v>162</v>
      </c>
      <c r="B12" s="19" t="s">
        <v>163</v>
      </c>
      <c r="C12" s="19" t="s">
        <v>164</v>
      </c>
      <c r="D12" s="19" t="s">
        <v>165</v>
      </c>
      <c r="E12" s="20" t="s">
        <v>166</v>
      </c>
      <c r="F12" s="19" t="s">
        <v>177</v>
      </c>
      <c r="G12" s="19" t="s">
        <v>178</v>
      </c>
      <c r="H12" s="19" t="s">
        <v>179</v>
      </c>
      <c r="I12" s="19" t="s">
        <v>180</v>
      </c>
      <c r="J12" s="19" t="s">
        <v>181</v>
      </c>
      <c r="K12" s="19" t="s">
        <v>182</v>
      </c>
      <c r="L12" s="19" t="s">
        <v>183</v>
      </c>
      <c r="M12" s="19" t="s">
        <v>184</v>
      </c>
      <c r="N12" s="19" t="s">
        <v>185</v>
      </c>
      <c r="O12" s="19" t="s">
        <v>186</v>
      </c>
      <c r="P12" s="19" t="s">
        <v>187</v>
      </c>
      <c r="Q12" s="19" t="s">
        <v>188</v>
      </c>
      <c r="R12" s="38"/>
      <c r="S12" s="19" t="s">
        <v>189</v>
      </c>
      <c r="T12" s="1"/>
      <c r="U12" s="1"/>
      <c r="V12" s="1"/>
      <c r="W12" s="1"/>
      <c r="X12" s="1"/>
      <c r="Y12" s="1"/>
      <c r="Z12" s="1"/>
    </row>
    <row r="13" spans="1:26" ht="15.75" customHeight="1" x14ac:dyDescent="0.2">
      <c r="A13" s="21">
        <f>Kontoplan!B11</f>
        <v>3000</v>
      </c>
      <c r="B13" s="21" t="str">
        <f>Kontoplan!C11</f>
        <v>Salgsinntekter, avgiftspliktig</v>
      </c>
      <c r="C13" s="22"/>
      <c r="D13" s="22"/>
      <c r="E13" s="31">
        <f t="shared" ref="E13:E30" si="0">SUM(F13:Q13)</f>
        <v>0</v>
      </c>
      <c r="F13" s="22">
        <v>0</v>
      </c>
      <c r="G13" s="22">
        <v>0</v>
      </c>
      <c r="H13" s="22">
        <v>0</v>
      </c>
      <c r="I13" s="22">
        <v>0</v>
      </c>
      <c r="J13" s="22">
        <v>0</v>
      </c>
      <c r="K13" s="22">
        <v>0</v>
      </c>
      <c r="L13" s="22">
        <v>0</v>
      </c>
      <c r="M13" s="22">
        <v>0</v>
      </c>
      <c r="N13" s="22">
        <v>0</v>
      </c>
      <c r="O13" s="22">
        <v>0</v>
      </c>
      <c r="P13" s="22">
        <v>0</v>
      </c>
      <c r="Q13" s="22">
        <v>0</v>
      </c>
      <c r="R13" s="1"/>
      <c r="S13" s="39"/>
      <c r="T13" s="1"/>
      <c r="U13" s="1"/>
      <c r="V13" s="1"/>
      <c r="W13" s="1"/>
      <c r="X13" s="1"/>
      <c r="Y13" s="1"/>
      <c r="Z13" s="1"/>
    </row>
    <row r="14" spans="1:26" ht="15.75" customHeight="1" x14ac:dyDescent="0.2">
      <c r="A14" s="21">
        <f>Kontoplan!B12</f>
        <v>3009</v>
      </c>
      <c r="B14" s="21" t="str">
        <f>Kontoplan!C12</f>
        <v>Sponsorinntekt</v>
      </c>
      <c r="C14" s="22"/>
      <c r="D14" s="22"/>
      <c r="E14" s="31">
        <f t="shared" si="0"/>
        <v>0</v>
      </c>
      <c r="F14" s="22">
        <v>0</v>
      </c>
      <c r="G14" s="22">
        <v>0</v>
      </c>
      <c r="H14" s="22">
        <v>0</v>
      </c>
      <c r="I14" s="22">
        <v>0</v>
      </c>
      <c r="J14" s="22">
        <v>0</v>
      </c>
      <c r="K14" s="22">
        <v>0</v>
      </c>
      <c r="L14" s="22">
        <v>0</v>
      </c>
      <c r="M14" s="22">
        <v>0</v>
      </c>
      <c r="N14" s="22">
        <v>0</v>
      </c>
      <c r="O14" s="22">
        <v>0</v>
      </c>
      <c r="P14" s="22">
        <v>0</v>
      </c>
      <c r="Q14" s="22">
        <v>0</v>
      </c>
      <c r="R14" s="1"/>
      <c r="S14" s="39"/>
      <c r="T14" s="1"/>
      <c r="U14" s="1"/>
      <c r="V14" s="1"/>
      <c r="W14" s="1"/>
      <c r="X14" s="1"/>
      <c r="Y14" s="1"/>
      <c r="Z14" s="1"/>
    </row>
    <row r="15" spans="1:26" ht="15.75" customHeight="1" x14ac:dyDescent="0.2">
      <c r="A15" s="21">
        <f>Kontoplan!B13</f>
        <v>3100</v>
      </c>
      <c r="B15" s="21" t="str">
        <f>Kontoplan!C13</f>
        <v>Salgsinntekter, avgiftsfri</v>
      </c>
      <c r="C15" s="22"/>
      <c r="D15" s="22"/>
      <c r="E15" s="31">
        <f t="shared" si="0"/>
        <v>0</v>
      </c>
      <c r="F15" s="22">
        <v>0</v>
      </c>
      <c r="G15" s="22">
        <v>0</v>
      </c>
      <c r="H15" s="22">
        <v>0</v>
      </c>
      <c r="I15" s="22">
        <v>0</v>
      </c>
      <c r="J15" s="22">
        <v>0</v>
      </c>
      <c r="K15" s="22">
        <v>0</v>
      </c>
      <c r="L15" s="22">
        <v>0</v>
      </c>
      <c r="M15" s="22">
        <v>0</v>
      </c>
      <c r="N15" s="22">
        <v>0</v>
      </c>
      <c r="O15" s="22">
        <v>0</v>
      </c>
      <c r="P15" s="22">
        <v>0</v>
      </c>
      <c r="Q15" s="22">
        <v>0</v>
      </c>
      <c r="R15" s="1"/>
      <c r="S15" s="39"/>
      <c r="T15" s="1"/>
      <c r="U15" s="1"/>
      <c r="V15" s="1"/>
      <c r="W15" s="1"/>
      <c r="X15" s="1"/>
      <c r="Y15" s="1"/>
      <c r="Z15" s="1"/>
    </row>
    <row r="16" spans="1:26" ht="15.75" customHeight="1" x14ac:dyDescent="0.2">
      <c r="A16" s="21">
        <f>Kontoplan!B14</f>
        <v>3101</v>
      </c>
      <c r="B16" s="21" t="str">
        <f>Kontoplan!C14</f>
        <v>Dugnad</v>
      </c>
      <c r="C16" s="22"/>
      <c r="D16" s="22"/>
      <c r="E16" s="31">
        <f t="shared" si="0"/>
        <v>0</v>
      </c>
      <c r="F16" s="22">
        <v>0</v>
      </c>
      <c r="G16" s="22">
        <v>0</v>
      </c>
      <c r="H16" s="22">
        <v>0</v>
      </c>
      <c r="I16" s="22">
        <v>0</v>
      </c>
      <c r="J16" s="22">
        <v>0</v>
      </c>
      <c r="K16" s="22">
        <v>0</v>
      </c>
      <c r="L16" s="22">
        <v>0</v>
      </c>
      <c r="M16" s="22">
        <v>0</v>
      </c>
      <c r="N16" s="22">
        <v>0</v>
      </c>
      <c r="O16" s="22">
        <v>0</v>
      </c>
      <c r="P16" s="22">
        <v>0</v>
      </c>
      <c r="Q16" s="22">
        <v>0</v>
      </c>
      <c r="R16" s="1"/>
      <c r="S16" s="39"/>
      <c r="T16" s="1"/>
      <c r="U16" s="1"/>
      <c r="V16" s="1"/>
      <c r="W16" s="1"/>
      <c r="X16" s="1"/>
      <c r="Y16" s="1"/>
      <c r="Z16" s="1"/>
    </row>
    <row r="17" spans="1:26" ht="15.75" customHeight="1" x14ac:dyDescent="0.2">
      <c r="A17" s="21">
        <f>Kontoplan!B15</f>
        <v>3410</v>
      </c>
      <c r="B17" s="21" t="str">
        <f>Kontoplan!C15</f>
        <v>Tilskudd fra Oslo Kommune</v>
      </c>
      <c r="C17" s="22"/>
      <c r="D17" s="22"/>
      <c r="E17" s="31">
        <f t="shared" si="0"/>
        <v>0</v>
      </c>
      <c r="F17" s="22">
        <v>0</v>
      </c>
      <c r="G17" s="22">
        <v>0</v>
      </c>
      <c r="H17" s="22">
        <v>0</v>
      </c>
      <c r="I17" s="22">
        <v>0</v>
      </c>
      <c r="J17" s="22">
        <v>0</v>
      </c>
      <c r="K17" s="22">
        <v>0</v>
      </c>
      <c r="L17" s="22">
        <v>0</v>
      </c>
      <c r="M17" s="22">
        <v>0</v>
      </c>
      <c r="N17" s="22">
        <v>0</v>
      </c>
      <c r="O17" s="22">
        <v>0</v>
      </c>
      <c r="P17" s="22">
        <v>0</v>
      </c>
      <c r="Q17" s="22">
        <v>0</v>
      </c>
      <c r="R17" s="1"/>
      <c r="S17" s="39"/>
      <c r="T17" s="1"/>
      <c r="U17" s="1"/>
      <c r="V17" s="1"/>
      <c r="W17" s="1"/>
      <c r="X17" s="1"/>
      <c r="Y17" s="1"/>
      <c r="Z17" s="1"/>
    </row>
    <row r="18" spans="1:26" ht="15.75" customHeight="1" x14ac:dyDescent="0.2">
      <c r="A18" s="21">
        <f>Kontoplan!B16</f>
        <v>3420</v>
      </c>
      <c r="B18" s="21" t="str">
        <f>Kontoplan!C16</f>
        <v>Momskompensasjon</v>
      </c>
      <c r="C18" s="22"/>
      <c r="D18" s="22"/>
      <c r="E18" s="31">
        <f t="shared" si="0"/>
        <v>0</v>
      </c>
      <c r="F18" s="22">
        <v>0</v>
      </c>
      <c r="G18" s="22">
        <v>0</v>
      </c>
      <c r="H18" s="22">
        <v>0</v>
      </c>
      <c r="I18" s="22">
        <v>0</v>
      </c>
      <c r="J18" s="22">
        <v>0</v>
      </c>
      <c r="K18" s="22">
        <v>0</v>
      </c>
      <c r="L18" s="22">
        <v>0</v>
      </c>
      <c r="M18" s="22">
        <v>0</v>
      </c>
      <c r="N18" s="22">
        <v>0</v>
      </c>
      <c r="O18" s="22">
        <v>0</v>
      </c>
      <c r="P18" s="22">
        <v>0</v>
      </c>
      <c r="Q18" s="22">
        <v>0</v>
      </c>
      <c r="R18" s="1"/>
      <c r="S18" s="39"/>
      <c r="T18" s="1"/>
      <c r="U18" s="1"/>
      <c r="V18" s="1"/>
      <c r="W18" s="1"/>
      <c r="X18" s="1"/>
      <c r="Y18" s="1"/>
      <c r="Z18" s="1"/>
    </row>
    <row r="19" spans="1:26" ht="15.75" customHeight="1" x14ac:dyDescent="0.2">
      <c r="A19" s="21">
        <f>Kontoplan!B17</f>
        <v>3430</v>
      </c>
      <c r="B19" s="21" t="str">
        <f>Kontoplan!C17</f>
        <v>Grasrotandelen Norsk Tipping</v>
      </c>
      <c r="C19" s="22"/>
      <c r="D19" s="22"/>
      <c r="E19" s="31">
        <f t="shared" si="0"/>
        <v>0</v>
      </c>
      <c r="F19" s="22">
        <v>0</v>
      </c>
      <c r="G19" s="22">
        <v>0</v>
      </c>
      <c r="H19" s="22">
        <v>0</v>
      </c>
      <c r="I19" s="22">
        <v>0</v>
      </c>
      <c r="J19" s="22">
        <v>0</v>
      </c>
      <c r="K19" s="22">
        <v>0</v>
      </c>
      <c r="L19" s="22">
        <v>0</v>
      </c>
      <c r="M19" s="22">
        <v>0</v>
      </c>
      <c r="N19" s="22">
        <v>0</v>
      </c>
      <c r="O19" s="22">
        <v>0</v>
      </c>
      <c r="P19" s="22">
        <v>0</v>
      </c>
      <c r="Q19" s="22">
        <v>0</v>
      </c>
      <c r="R19" s="1"/>
      <c r="S19" s="39"/>
      <c r="T19" s="1"/>
      <c r="U19" s="1"/>
      <c r="V19" s="1"/>
      <c r="W19" s="1"/>
      <c r="X19" s="1"/>
      <c r="Y19" s="1"/>
      <c r="Z19" s="1"/>
    </row>
    <row r="20" spans="1:26" ht="15.75" customHeight="1" x14ac:dyDescent="0.2">
      <c r="A20" s="21">
        <f>Kontoplan!B18</f>
        <v>3900</v>
      </c>
      <c r="B20" s="21" t="str">
        <f>Kontoplan!C18</f>
        <v>Annen driftsrelatert inntekt</v>
      </c>
      <c r="C20" s="22"/>
      <c r="D20" s="22"/>
      <c r="E20" s="31">
        <f t="shared" si="0"/>
        <v>0</v>
      </c>
      <c r="F20" s="22">
        <v>0</v>
      </c>
      <c r="G20" s="22">
        <v>0</v>
      </c>
      <c r="H20" s="22">
        <v>0</v>
      </c>
      <c r="I20" s="22">
        <v>0</v>
      </c>
      <c r="J20" s="22">
        <v>0</v>
      </c>
      <c r="K20" s="22">
        <v>0</v>
      </c>
      <c r="L20" s="22">
        <v>0</v>
      </c>
      <c r="M20" s="22">
        <v>0</v>
      </c>
      <c r="N20" s="22">
        <v>0</v>
      </c>
      <c r="O20" s="22">
        <v>0</v>
      </c>
      <c r="P20" s="22">
        <v>0</v>
      </c>
      <c r="Q20" s="22">
        <v>0</v>
      </c>
      <c r="R20" s="1"/>
      <c r="S20" s="39"/>
      <c r="T20" s="1"/>
      <c r="U20" s="1"/>
      <c r="V20" s="1"/>
      <c r="W20" s="1"/>
      <c r="X20" s="1"/>
      <c r="Y20" s="1"/>
      <c r="Z20" s="1"/>
    </row>
    <row r="21" spans="1:26" ht="15.75" customHeight="1" x14ac:dyDescent="0.2">
      <c r="A21" s="21">
        <f>Kontoplan!B19</f>
        <v>3901</v>
      </c>
      <c r="B21" s="21" t="str">
        <f>Kontoplan!C19</f>
        <v>Internstøtte BI Athletics</v>
      </c>
      <c r="C21" s="22"/>
      <c r="D21" s="22"/>
      <c r="E21" s="31">
        <f t="shared" si="0"/>
        <v>0</v>
      </c>
      <c r="F21" s="22">
        <v>0</v>
      </c>
      <c r="G21" s="22">
        <v>0</v>
      </c>
      <c r="H21" s="22">
        <v>0</v>
      </c>
      <c r="I21" s="22">
        <v>0</v>
      </c>
      <c r="J21" s="22">
        <v>0</v>
      </c>
      <c r="K21" s="22">
        <v>0</v>
      </c>
      <c r="L21" s="22">
        <v>0</v>
      </c>
      <c r="M21" s="22">
        <v>0</v>
      </c>
      <c r="N21" s="22">
        <v>0</v>
      </c>
      <c r="O21" s="22">
        <v>0</v>
      </c>
      <c r="P21" s="22">
        <v>0</v>
      </c>
      <c r="Q21" s="22">
        <v>0</v>
      </c>
      <c r="R21" s="1"/>
      <c r="S21" s="39"/>
      <c r="T21" s="1"/>
      <c r="U21" s="1"/>
      <c r="V21" s="1"/>
      <c r="W21" s="1"/>
      <c r="X21" s="1"/>
      <c r="Y21" s="1"/>
      <c r="Z21" s="1"/>
    </row>
    <row r="22" spans="1:26" ht="15.75" customHeight="1" x14ac:dyDescent="0.2">
      <c r="A22" s="21">
        <f>Kontoplan!B20</f>
        <v>3920</v>
      </c>
      <c r="B22" s="21" t="str">
        <f>Kontoplan!C20</f>
        <v>Medlemskontingent</v>
      </c>
      <c r="C22" s="22"/>
      <c r="D22" s="22"/>
      <c r="E22" s="31">
        <f t="shared" si="0"/>
        <v>0</v>
      </c>
      <c r="F22" s="22">
        <v>0</v>
      </c>
      <c r="G22" s="22">
        <v>0</v>
      </c>
      <c r="H22" s="22">
        <v>0</v>
      </c>
      <c r="I22" s="22">
        <v>0</v>
      </c>
      <c r="J22" s="22">
        <v>0</v>
      </c>
      <c r="K22" s="22">
        <v>0</v>
      </c>
      <c r="L22" s="22">
        <v>0</v>
      </c>
      <c r="M22" s="22">
        <v>0</v>
      </c>
      <c r="N22" s="22">
        <v>0</v>
      </c>
      <c r="O22" s="22">
        <v>0</v>
      </c>
      <c r="P22" s="22">
        <v>0</v>
      </c>
      <c r="Q22" s="22">
        <v>0</v>
      </c>
      <c r="R22" s="1"/>
      <c r="S22" s="39"/>
      <c r="T22" s="1"/>
      <c r="U22" s="1"/>
      <c r="V22" s="1"/>
      <c r="W22" s="1"/>
      <c r="X22" s="1"/>
      <c r="Y22" s="1"/>
      <c r="Z22" s="1"/>
    </row>
    <row r="23" spans="1:26" ht="15.75" customHeight="1" x14ac:dyDescent="0.2">
      <c r="A23" s="21">
        <f>Kontoplan!B21</f>
        <v>3921</v>
      </c>
      <c r="B23" s="21" t="str">
        <f>Kontoplan!C21</f>
        <v>Gruppeavgift</v>
      </c>
      <c r="C23" s="22"/>
      <c r="D23" s="22"/>
      <c r="E23" s="31">
        <f t="shared" si="0"/>
        <v>0</v>
      </c>
      <c r="F23" s="22">
        <v>0</v>
      </c>
      <c r="G23" s="22">
        <v>0</v>
      </c>
      <c r="H23" s="22">
        <v>0</v>
      </c>
      <c r="I23" s="22">
        <v>0</v>
      </c>
      <c r="J23" s="22">
        <v>0</v>
      </c>
      <c r="K23" s="22">
        <v>0</v>
      </c>
      <c r="L23" s="22">
        <v>0</v>
      </c>
      <c r="M23" s="22">
        <v>0</v>
      </c>
      <c r="N23" s="22">
        <v>0</v>
      </c>
      <c r="O23" s="22">
        <v>0</v>
      </c>
      <c r="P23" s="22">
        <v>0</v>
      </c>
      <c r="Q23" s="22">
        <v>0</v>
      </c>
      <c r="R23" s="1"/>
      <c r="S23" s="39"/>
      <c r="T23" s="1"/>
      <c r="U23" s="1"/>
      <c r="V23" s="1"/>
      <c r="W23" s="1"/>
      <c r="X23" s="1"/>
      <c r="Y23" s="1"/>
      <c r="Z23" s="1"/>
    </row>
    <row r="24" spans="1:26" ht="15.75" customHeight="1" x14ac:dyDescent="0.2">
      <c r="A24" s="21">
        <f>Kontoplan!B22</f>
        <v>3930</v>
      </c>
      <c r="B24" s="21" t="str">
        <f>Kontoplan!C22</f>
        <v>Treningsavgift</v>
      </c>
      <c r="C24" s="22"/>
      <c r="D24" s="22"/>
      <c r="E24" s="31">
        <f t="shared" si="0"/>
        <v>0</v>
      </c>
      <c r="F24" s="22">
        <v>0</v>
      </c>
      <c r="G24" s="22">
        <v>0</v>
      </c>
      <c r="H24" s="22">
        <v>0</v>
      </c>
      <c r="I24" s="22">
        <v>0</v>
      </c>
      <c r="J24" s="22">
        <v>0</v>
      </c>
      <c r="K24" s="22">
        <v>0</v>
      </c>
      <c r="L24" s="22">
        <v>0</v>
      </c>
      <c r="M24" s="22">
        <v>0</v>
      </c>
      <c r="N24" s="22">
        <v>0</v>
      </c>
      <c r="O24" s="22">
        <v>0</v>
      </c>
      <c r="P24" s="22">
        <v>0</v>
      </c>
      <c r="Q24" s="22">
        <v>0</v>
      </c>
      <c r="R24" s="1"/>
      <c r="S24" s="39"/>
      <c r="T24" s="1"/>
      <c r="U24" s="1"/>
      <c r="V24" s="1"/>
      <c r="W24" s="1"/>
      <c r="X24" s="1"/>
      <c r="Y24" s="1"/>
      <c r="Z24" s="1"/>
    </row>
    <row r="25" spans="1:26" ht="15.75" customHeight="1" x14ac:dyDescent="0.2">
      <c r="A25" s="21">
        <f>Kontoplan!B23</f>
        <v>3990</v>
      </c>
      <c r="B25" s="21" t="str">
        <f>Kontoplan!C23</f>
        <v>Kontingent fra BI-studenter</v>
      </c>
      <c r="C25" s="22"/>
      <c r="D25" s="22"/>
      <c r="E25" s="31">
        <f t="shared" si="0"/>
        <v>0</v>
      </c>
      <c r="F25" s="22">
        <v>0</v>
      </c>
      <c r="G25" s="22">
        <v>0</v>
      </c>
      <c r="H25" s="22">
        <v>0</v>
      </c>
      <c r="I25" s="22">
        <v>0</v>
      </c>
      <c r="J25" s="22">
        <v>0</v>
      </c>
      <c r="K25" s="22">
        <v>0</v>
      </c>
      <c r="L25" s="22">
        <v>0</v>
      </c>
      <c r="M25" s="22">
        <v>0</v>
      </c>
      <c r="N25" s="22">
        <v>0</v>
      </c>
      <c r="O25" s="22">
        <v>0</v>
      </c>
      <c r="P25" s="22">
        <v>0</v>
      </c>
      <c r="Q25" s="22">
        <v>0</v>
      </c>
      <c r="R25" s="1"/>
      <c r="S25" s="39"/>
      <c r="T25" s="1"/>
      <c r="U25" s="1"/>
      <c r="V25" s="1"/>
      <c r="W25" s="1"/>
      <c r="X25" s="1"/>
      <c r="Y25" s="1"/>
      <c r="Z25" s="1"/>
    </row>
    <row r="26" spans="1:26" ht="15.75" customHeight="1" x14ac:dyDescent="0.2">
      <c r="A26" s="21">
        <f>Kontoplan!B24</f>
        <v>3991</v>
      </c>
      <c r="B26" s="21" t="str">
        <f>Kontoplan!C24</f>
        <v>Støtte fra BISO</v>
      </c>
      <c r="C26" s="22"/>
      <c r="D26" s="22"/>
      <c r="E26" s="31">
        <f t="shared" si="0"/>
        <v>0</v>
      </c>
      <c r="F26" s="22">
        <v>0</v>
      </c>
      <c r="G26" s="22">
        <v>0</v>
      </c>
      <c r="H26" s="22">
        <v>0</v>
      </c>
      <c r="I26" s="22">
        <v>0</v>
      </c>
      <c r="J26" s="22">
        <v>0</v>
      </c>
      <c r="K26" s="22">
        <v>0</v>
      </c>
      <c r="L26" s="22">
        <v>0</v>
      </c>
      <c r="M26" s="22">
        <v>0</v>
      </c>
      <c r="N26" s="22">
        <v>0</v>
      </c>
      <c r="O26" s="22">
        <v>0</v>
      </c>
      <c r="P26" s="22">
        <v>0</v>
      </c>
      <c r="Q26" s="22">
        <v>0</v>
      </c>
      <c r="R26" s="1"/>
      <c r="S26" s="39"/>
      <c r="T26" s="1"/>
      <c r="U26" s="1"/>
      <c r="V26" s="1"/>
      <c r="W26" s="1"/>
      <c r="X26" s="1"/>
      <c r="Y26" s="1"/>
      <c r="Z26" s="1"/>
    </row>
    <row r="27" spans="1:26" ht="15.75" customHeight="1" x14ac:dyDescent="0.2">
      <c r="A27" s="21">
        <f>Kontoplan!B25</f>
        <v>3992</v>
      </c>
      <c r="B27" s="21" t="str">
        <f>Kontoplan!C25</f>
        <v>Støtte fra BI</v>
      </c>
      <c r="C27" s="22"/>
      <c r="D27" s="22"/>
      <c r="E27" s="31">
        <f t="shared" si="0"/>
        <v>0</v>
      </c>
      <c r="F27" s="22">
        <v>0</v>
      </c>
      <c r="G27" s="22">
        <v>0</v>
      </c>
      <c r="H27" s="22">
        <v>0</v>
      </c>
      <c r="I27" s="22">
        <v>0</v>
      </c>
      <c r="J27" s="22">
        <v>0</v>
      </c>
      <c r="K27" s="22">
        <v>0</v>
      </c>
      <c r="L27" s="22">
        <v>0</v>
      </c>
      <c r="M27" s="22">
        <v>0</v>
      </c>
      <c r="N27" s="22">
        <v>0</v>
      </c>
      <c r="O27" s="22">
        <v>0</v>
      </c>
      <c r="P27" s="22">
        <v>0</v>
      </c>
      <c r="Q27" s="22">
        <v>0</v>
      </c>
      <c r="R27" s="1"/>
      <c r="S27" s="39"/>
      <c r="T27" s="1"/>
      <c r="U27" s="1"/>
      <c r="V27" s="1"/>
      <c r="W27" s="1"/>
      <c r="X27" s="1"/>
      <c r="Y27" s="1"/>
      <c r="Z27" s="1"/>
    </row>
    <row r="28" spans="1:26" ht="15.75" customHeight="1" x14ac:dyDescent="0.2">
      <c r="A28" s="21">
        <f>Kontoplan!B26</f>
        <v>3993</v>
      </c>
      <c r="B28" s="21" t="str">
        <f>Kontoplan!C26</f>
        <v>Støtte fra Velferdstinget</v>
      </c>
      <c r="C28" s="22"/>
      <c r="D28" s="22"/>
      <c r="E28" s="31">
        <f t="shared" si="0"/>
        <v>0</v>
      </c>
      <c r="F28" s="22">
        <v>0</v>
      </c>
      <c r="G28" s="22">
        <v>0</v>
      </c>
      <c r="H28" s="22">
        <v>0</v>
      </c>
      <c r="I28" s="22">
        <v>0</v>
      </c>
      <c r="J28" s="22">
        <v>0</v>
      </c>
      <c r="K28" s="22">
        <v>0</v>
      </c>
      <c r="L28" s="22">
        <v>0</v>
      </c>
      <c r="M28" s="22">
        <v>0</v>
      </c>
      <c r="N28" s="22">
        <v>0</v>
      </c>
      <c r="O28" s="22">
        <v>0</v>
      </c>
      <c r="P28" s="22">
        <v>0</v>
      </c>
      <c r="Q28" s="22">
        <v>0</v>
      </c>
      <c r="R28" s="1"/>
      <c r="S28" s="39"/>
      <c r="T28" s="1"/>
      <c r="U28" s="1"/>
      <c r="V28" s="1"/>
      <c r="W28" s="1"/>
      <c r="X28" s="1"/>
      <c r="Y28" s="1"/>
      <c r="Z28" s="1"/>
    </row>
    <row r="29" spans="1:26" ht="15.75" customHeight="1" x14ac:dyDescent="0.2">
      <c r="A29" s="21">
        <f>Kontoplan!B27</f>
        <v>3994</v>
      </c>
      <c r="B29" s="21" t="str">
        <f>Kontoplan!C27</f>
        <v>Støtte fra NSI</v>
      </c>
      <c r="C29" s="22"/>
      <c r="D29" s="22"/>
      <c r="E29" s="31">
        <f t="shared" si="0"/>
        <v>0</v>
      </c>
      <c r="F29" s="22">
        <v>0</v>
      </c>
      <c r="G29" s="22">
        <v>0</v>
      </c>
      <c r="H29" s="22">
        <v>0</v>
      </c>
      <c r="I29" s="22">
        <v>0</v>
      </c>
      <c r="J29" s="22">
        <v>0</v>
      </c>
      <c r="K29" s="22">
        <v>0</v>
      </c>
      <c r="L29" s="22">
        <v>0</v>
      </c>
      <c r="M29" s="22">
        <v>0</v>
      </c>
      <c r="N29" s="22">
        <v>0</v>
      </c>
      <c r="O29" s="22">
        <v>0</v>
      </c>
      <c r="P29" s="22">
        <v>0</v>
      </c>
      <c r="Q29" s="22">
        <v>0</v>
      </c>
      <c r="R29" s="1"/>
      <c r="S29" s="39"/>
      <c r="T29" s="1"/>
      <c r="U29" s="1"/>
      <c r="V29" s="1"/>
      <c r="W29" s="1"/>
      <c r="X29" s="1"/>
      <c r="Y29" s="1"/>
      <c r="Z29" s="1"/>
    </row>
    <row r="30" spans="1:26" ht="15.75" customHeight="1" x14ac:dyDescent="0.2">
      <c r="A30" s="21">
        <f>Kontoplan!B28</f>
        <v>3995</v>
      </c>
      <c r="B30" s="21" t="str">
        <f>Kontoplan!C28</f>
        <v>Annen støtte</v>
      </c>
      <c r="C30" s="22"/>
      <c r="D30" s="22"/>
      <c r="E30" s="31">
        <f t="shared" si="0"/>
        <v>0</v>
      </c>
      <c r="F30" s="22">
        <v>0</v>
      </c>
      <c r="G30" s="22">
        <v>0</v>
      </c>
      <c r="H30" s="22">
        <v>0</v>
      </c>
      <c r="I30" s="22">
        <v>0</v>
      </c>
      <c r="J30" s="22">
        <v>0</v>
      </c>
      <c r="K30" s="22">
        <v>0</v>
      </c>
      <c r="L30" s="22">
        <v>0</v>
      </c>
      <c r="M30" s="22">
        <v>0</v>
      </c>
      <c r="N30" s="22">
        <v>0</v>
      </c>
      <c r="O30" s="22">
        <v>0</v>
      </c>
      <c r="P30" s="22">
        <v>0</v>
      </c>
      <c r="Q30" s="22">
        <v>0</v>
      </c>
      <c r="R30" s="1"/>
      <c r="S30" s="39"/>
      <c r="T30" s="1"/>
      <c r="U30" s="1"/>
      <c r="V30" s="1"/>
      <c r="W30" s="1"/>
      <c r="X30" s="1"/>
      <c r="Y30" s="1"/>
      <c r="Z30" s="1"/>
    </row>
    <row r="31" spans="1:26" ht="15.75" customHeight="1" x14ac:dyDescent="0.2">
      <c r="A31" s="1"/>
      <c r="B31" s="1"/>
      <c r="C31" s="28"/>
      <c r="D31" s="28"/>
      <c r="E31" s="28"/>
      <c r="F31" s="28"/>
      <c r="G31" s="28"/>
      <c r="H31" s="28"/>
      <c r="I31" s="28"/>
      <c r="J31" s="28"/>
      <c r="K31" s="28"/>
      <c r="L31" s="28"/>
      <c r="M31" s="28"/>
      <c r="N31" s="28"/>
      <c r="O31" s="28"/>
      <c r="P31" s="28"/>
      <c r="Q31" s="28"/>
      <c r="R31" s="1"/>
      <c r="S31" s="1"/>
      <c r="T31" s="1"/>
      <c r="U31" s="1"/>
      <c r="V31" s="1"/>
      <c r="W31" s="1"/>
      <c r="X31" s="1"/>
      <c r="Y31" s="1"/>
      <c r="Z31" s="1"/>
    </row>
    <row r="32" spans="1:26" ht="15.75" customHeight="1" x14ac:dyDescent="0.2">
      <c r="A32" s="63" t="s">
        <v>170</v>
      </c>
      <c r="B32" s="61"/>
      <c r="C32" s="30">
        <f t="shared" ref="C32:Q32" si="1">SUM(C13:C31)</f>
        <v>0</v>
      </c>
      <c r="D32" s="30">
        <f t="shared" si="1"/>
        <v>0</v>
      </c>
      <c r="E32" s="31">
        <f t="shared" si="1"/>
        <v>0</v>
      </c>
      <c r="F32" s="30">
        <f t="shared" si="1"/>
        <v>0</v>
      </c>
      <c r="G32" s="30">
        <f t="shared" si="1"/>
        <v>0</v>
      </c>
      <c r="H32" s="30">
        <f t="shared" si="1"/>
        <v>0</v>
      </c>
      <c r="I32" s="30">
        <f t="shared" si="1"/>
        <v>0</v>
      </c>
      <c r="J32" s="30">
        <f t="shared" si="1"/>
        <v>0</v>
      </c>
      <c r="K32" s="30">
        <f t="shared" si="1"/>
        <v>0</v>
      </c>
      <c r="L32" s="30">
        <f t="shared" si="1"/>
        <v>0</v>
      </c>
      <c r="M32" s="30">
        <f t="shared" si="1"/>
        <v>0</v>
      </c>
      <c r="N32" s="30">
        <f t="shared" si="1"/>
        <v>0</v>
      </c>
      <c r="O32" s="30">
        <f t="shared" si="1"/>
        <v>0</v>
      </c>
      <c r="P32" s="30">
        <f t="shared" si="1"/>
        <v>0</v>
      </c>
      <c r="Q32" s="30">
        <f t="shared" si="1"/>
        <v>0</v>
      </c>
      <c r="R32" s="1"/>
      <c r="S32" s="3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5" t="s">
        <v>171</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9" t="s">
        <v>162</v>
      </c>
      <c r="B38" s="19" t="s">
        <v>163</v>
      </c>
      <c r="C38" s="19" t="s">
        <v>164</v>
      </c>
      <c r="D38" s="19" t="s">
        <v>165</v>
      </c>
      <c r="E38" s="20" t="s">
        <v>166</v>
      </c>
      <c r="F38" s="19" t="s">
        <v>177</v>
      </c>
      <c r="G38" s="19" t="s">
        <v>178</v>
      </c>
      <c r="H38" s="19" t="s">
        <v>179</v>
      </c>
      <c r="I38" s="19" t="s">
        <v>180</v>
      </c>
      <c r="J38" s="19" t="s">
        <v>181</v>
      </c>
      <c r="K38" s="19" t="s">
        <v>182</v>
      </c>
      <c r="L38" s="19" t="s">
        <v>183</v>
      </c>
      <c r="M38" s="19" t="s">
        <v>184</v>
      </c>
      <c r="N38" s="19" t="s">
        <v>185</v>
      </c>
      <c r="O38" s="19" t="s">
        <v>186</v>
      </c>
      <c r="P38" s="19" t="s">
        <v>187</v>
      </c>
      <c r="Q38" s="19" t="s">
        <v>188</v>
      </c>
      <c r="R38" s="38"/>
      <c r="S38" s="19" t="s">
        <v>189</v>
      </c>
      <c r="T38" s="1"/>
      <c r="U38" s="1"/>
      <c r="V38" s="1"/>
      <c r="W38" s="1"/>
      <c r="X38" s="1"/>
      <c r="Y38" s="1"/>
      <c r="Z38" s="1"/>
    </row>
    <row r="39" spans="1:26" ht="15.75" customHeight="1" x14ac:dyDescent="0.2">
      <c r="A39" s="21">
        <f>Kontoplan!B29</f>
        <v>5910</v>
      </c>
      <c r="B39" s="21" t="str">
        <f>Kontoplan!C29</f>
        <v>Lunsjkort</v>
      </c>
      <c r="C39" s="22"/>
      <c r="D39" s="22"/>
      <c r="E39" s="31">
        <f t="shared" ref="E39:E70" si="2">SUM(F39:Q39)</f>
        <v>0</v>
      </c>
      <c r="F39" s="22">
        <v>0</v>
      </c>
      <c r="G39" s="22">
        <v>0</v>
      </c>
      <c r="H39" s="22">
        <v>0</v>
      </c>
      <c r="I39" s="22">
        <v>0</v>
      </c>
      <c r="J39" s="22">
        <v>0</v>
      </c>
      <c r="K39" s="22">
        <v>0</v>
      </c>
      <c r="L39" s="22">
        <v>0</v>
      </c>
      <c r="M39" s="22">
        <v>0</v>
      </c>
      <c r="N39" s="22">
        <v>0</v>
      </c>
      <c r="O39" s="22">
        <v>0</v>
      </c>
      <c r="P39" s="22">
        <v>0</v>
      </c>
      <c r="Q39" s="22">
        <v>0</v>
      </c>
      <c r="R39" s="1"/>
      <c r="S39" s="39"/>
      <c r="T39" s="1"/>
      <c r="U39" s="1"/>
      <c r="V39" s="1"/>
      <c r="W39" s="1"/>
      <c r="X39" s="1"/>
      <c r="Y39" s="1"/>
      <c r="Z39" s="1"/>
    </row>
    <row r="40" spans="1:26" ht="15.75" customHeight="1" x14ac:dyDescent="0.2">
      <c r="A40" s="21">
        <f>Kontoplan!B30</f>
        <v>5995</v>
      </c>
      <c r="B40" s="21" t="str">
        <f>Kontoplan!C30</f>
        <v>Styrekostnader</v>
      </c>
      <c r="C40" s="22"/>
      <c r="D40" s="22"/>
      <c r="E40" s="31">
        <f t="shared" si="2"/>
        <v>26200</v>
      </c>
      <c r="F40" s="22">
        <v>6000</v>
      </c>
      <c r="G40" s="22">
        <v>2000</v>
      </c>
      <c r="H40" s="22">
        <v>5200</v>
      </c>
      <c r="I40" s="22">
        <v>2500</v>
      </c>
      <c r="J40" s="22">
        <v>0</v>
      </c>
      <c r="K40" s="22">
        <v>2000</v>
      </c>
      <c r="L40" s="22">
        <v>0</v>
      </c>
      <c r="M40" s="22">
        <v>2000</v>
      </c>
      <c r="N40" s="22">
        <v>0</v>
      </c>
      <c r="O40" s="22">
        <v>4500</v>
      </c>
      <c r="P40" s="22">
        <v>2000</v>
      </c>
      <c r="Q40" s="22">
        <v>0</v>
      </c>
      <c r="R40" s="1"/>
      <c r="S40" s="39"/>
      <c r="T40" s="1"/>
      <c r="U40" s="1"/>
      <c r="V40" s="1"/>
      <c r="W40" s="1"/>
      <c r="X40" s="1"/>
      <c r="Y40" s="1"/>
      <c r="Z40" s="1"/>
    </row>
    <row r="41" spans="1:26" ht="15.75" customHeight="1" x14ac:dyDescent="0.2">
      <c r="A41" s="21">
        <f>Kontoplan!B31</f>
        <v>6480</v>
      </c>
      <c r="B41" s="21" t="str">
        <f>Kontoplan!C31</f>
        <v>Leiekostnad idrett</v>
      </c>
      <c r="C41" s="22"/>
      <c r="D41" s="22"/>
      <c r="E41" s="31">
        <f t="shared" si="2"/>
        <v>0</v>
      </c>
      <c r="F41" s="22">
        <v>0</v>
      </c>
      <c r="G41" s="22">
        <v>0</v>
      </c>
      <c r="H41" s="22">
        <v>0</v>
      </c>
      <c r="I41" s="22">
        <v>0</v>
      </c>
      <c r="J41" s="22">
        <v>0</v>
      </c>
      <c r="K41" s="22">
        <v>0</v>
      </c>
      <c r="L41" s="22">
        <v>0</v>
      </c>
      <c r="M41" s="22">
        <v>0</v>
      </c>
      <c r="N41" s="22">
        <v>0</v>
      </c>
      <c r="O41" s="22">
        <v>0</v>
      </c>
      <c r="P41" s="22">
        <v>0</v>
      </c>
      <c r="Q41" s="22">
        <v>0</v>
      </c>
      <c r="R41" s="1"/>
      <c r="S41" s="39"/>
      <c r="T41" s="1"/>
      <c r="U41" s="1"/>
      <c r="V41" s="1"/>
      <c r="W41" s="1"/>
      <c r="X41" s="1"/>
      <c r="Y41" s="1"/>
      <c r="Z41" s="1"/>
    </row>
    <row r="42" spans="1:26" ht="15.75" customHeight="1" x14ac:dyDescent="0.2">
      <c r="A42" s="21">
        <f>Kontoplan!B32</f>
        <v>6490</v>
      </c>
      <c r="B42" s="21" t="str">
        <f>Kontoplan!C32</f>
        <v>Leiekostnad annen</v>
      </c>
      <c r="C42" s="22"/>
      <c r="D42" s="22"/>
      <c r="E42" s="31">
        <f t="shared" si="2"/>
        <v>0</v>
      </c>
      <c r="F42" s="22">
        <v>0</v>
      </c>
      <c r="G42" s="22">
        <v>0</v>
      </c>
      <c r="H42" s="22">
        <v>0</v>
      </c>
      <c r="I42" s="22">
        <v>0</v>
      </c>
      <c r="J42" s="22">
        <v>0</v>
      </c>
      <c r="K42" s="22">
        <v>0</v>
      </c>
      <c r="L42" s="22">
        <v>0</v>
      </c>
      <c r="M42" s="22">
        <v>0</v>
      </c>
      <c r="N42" s="22">
        <v>0</v>
      </c>
      <c r="O42" s="22">
        <v>0</v>
      </c>
      <c r="P42" s="22">
        <v>0</v>
      </c>
      <c r="Q42" s="22">
        <v>0</v>
      </c>
      <c r="R42" s="1"/>
      <c r="S42" s="39"/>
      <c r="T42" s="1"/>
      <c r="U42" s="1"/>
      <c r="V42" s="1"/>
      <c r="W42" s="1"/>
      <c r="X42" s="1"/>
      <c r="Y42" s="1"/>
      <c r="Z42" s="1"/>
    </row>
    <row r="43" spans="1:26" ht="15.75" customHeight="1" x14ac:dyDescent="0.2">
      <c r="A43" s="21">
        <f>Kontoplan!B33</f>
        <v>6540</v>
      </c>
      <c r="B43" s="21" t="str">
        <f>Kontoplan!C33</f>
        <v>Idrettsutstyr</v>
      </c>
      <c r="C43" s="22"/>
      <c r="D43" s="22"/>
      <c r="E43" s="31">
        <f t="shared" si="2"/>
        <v>0</v>
      </c>
      <c r="F43" s="22">
        <v>0</v>
      </c>
      <c r="G43" s="22">
        <v>0</v>
      </c>
      <c r="H43" s="22">
        <v>0</v>
      </c>
      <c r="I43" s="22">
        <v>0</v>
      </c>
      <c r="J43" s="22">
        <v>0</v>
      </c>
      <c r="K43" s="22">
        <v>0</v>
      </c>
      <c r="L43" s="22">
        <v>0</v>
      </c>
      <c r="M43" s="22">
        <v>0</v>
      </c>
      <c r="N43" s="22">
        <v>0</v>
      </c>
      <c r="O43" s="22">
        <v>0</v>
      </c>
      <c r="P43" s="22">
        <v>0</v>
      </c>
      <c r="Q43" s="22">
        <v>0</v>
      </c>
      <c r="R43" s="1"/>
      <c r="S43" s="39"/>
      <c r="T43" s="1"/>
      <c r="U43" s="1"/>
      <c r="V43" s="1"/>
      <c r="W43" s="1"/>
      <c r="X43" s="1"/>
      <c r="Y43" s="1"/>
      <c r="Z43" s="1"/>
    </row>
    <row r="44" spans="1:26" ht="15.75" customHeight="1" x14ac:dyDescent="0.2">
      <c r="A44" s="21">
        <f>Kontoplan!B34</f>
        <v>6550</v>
      </c>
      <c r="B44" s="21" t="str">
        <f>Kontoplan!C34</f>
        <v>Driftsmateriale</v>
      </c>
      <c r="C44" s="22"/>
      <c r="D44" s="22"/>
      <c r="E44" s="31">
        <f t="shared" si="2"/>
        <v>0</v>
      </c>
      <c r="F44" s="22">
        <v>0</v>
      </c>
      <c r="G44" s="22">
        <v>0</v>
      </c>
      <c r="H44" s="22">
        <v>0</v>
      </c>
      <c r="I44" s="22">
        <v>0</v>
      </c>
      <c r="J44" s="22">
        <v>0</v>
      </c>
      <c r="K44" s="22">
        <v>0</v>
      </c>
      <c r="L44" s="22">
        <v>0</v>
      </c>
      <c r="M44" s="22">
        <v>0</v>
      </c>
      <c r="N44" s="22">
        <v>0</v>
      </c>
      <c r="O44" s="22">
        <v>0</v>
      </c>
      <c r="P44" s="22">
        <v>0</v>
      </c>
      <c r="Q44" s="22">
        <v>0</v>
      </c>
      <c r="R44" s="1"/>
      <c r="S44" s="39"/>
      <c r="T44" s="1"/>
      <c r="U44" s="1"/>
      <c r="V44" s="1"/>
      <c r="W44" s="1"/>
      <c r="X44" s="1"/>
      <c r="Y44" s="1"/>
      <c r="Z44" s="1"/>
    </row>
    <row r="45" spans="1:26" ht="15.75" customHeight="1" x14ac:dyDescent="0.2">
      <c r="A45" s="21">
        <f>Kontoplan!B35</f>
        <v>6555</v>
      </c>
      <c r="B45" s="21" t="str">
        <f>Kontoplan!C35</f>
        <v>Andre driftskostnader</v>
      </c>
      <c r="C45" s="22"/>
      <c r="D45" s="22"/>
      <c r="E45" s="31">
        <f t="shared" si="2"/>
        <v>0</v>
      </c>
      <c r="F45" s="22">
        <v>0</v>
      </c>
      <c r="G45" s="22">
        <v>0</v>
      </c>
      <c r="H45" s="22">
        <v>0</v>
      </c>
      <c r="I45" s="22">
        <v>0</v>
      </c>
      <c r="J45" s="22">
        <v>0</v>
      </c>
      <c r="K45" s="22">
        <v>0</v>
      </c>
      <c r="L45" s="22">
        <v>0</v>
      </c>
      <c r="M45" s="22">
        <v>0</v>
      </c>
      <c r="N45" s="22">
        <v>0</v>
      </c>
      <c r="O45" s="22">
        <v>0</v>
      </c>
      <c r="P45" s="22">
        <v>0</v>
      </c>
      <c r="Q45" s="22">
        <v>0</v>
      </c>
      <c r="R45" s="1"/>
      <c r="S45" s="39"/>
      <c r="T45" s="1"/>
      <c r="U45" s="1"/>
      <c r="V45" s="1"/>
      <c r="W45" s="1"/>
      <c r="X45" s="1"/>
      <c r="Y45" s="1"/>
      <c r="Z45" s="1"/>
    </row>
    <row r="46" spans="1:26" ht="15.75" customHeight="1" x14ac:dyDescent="0.2">
      <c r="A46" s="21">
        <f>Kontoplan!B36</f>
        <v>6571</v>
      </c>
      <c r="B46" s="21" t="str">
        <f>Kontoplan!C36</f>
        <v>Drakter</v>
      </c>
      <c r="C46" s="22"/>
      <c r="D46" s="22"/>
      <c r="E46" s="31">
        <f t="shared" si="2"/>
        <v>0</v>
      </c>
      <c r="F46" s="22">
        <v>0</v>
      </c>
      <c r="G46" s="22">
        <v>0</v>
      </c>
      <c r="H46" s="22">
        <v>0</v>
      </c>
      <c r="I46" s="22">
        <v>0</v>
      </c>
      <c r="J46" s="22">
        <v>0</v>
      </c>
      <c r="K46" s="22">
        <v>0</v>
      </c>
      <c r="L46" s="22">
        <v>0</v>
      </c>
      <c r="M46" s="22">
        <v>0</v>
      </c>
      <c r="N46" s="22">
        <v>0</v>
      </c>
      <c r="O46" s="22">
        <v>0</v>
      </c>
      <c r="P46" s="22">
        <v>0</v>
      </c>
      <c r="Q46" s="22">
        <v>0</v>
      </c>
      <c r="R46" s="1"/>
      <c r="S46" s="39"/>
      <c r="T46" s="1"/>
      <c r="U46" s="1"/>
      <c r="V46" s="1"/>
      <c r="W46" s="1"/>
      <c r="X46" s="1"/>
      <c r="Y46" s="1"/>
      <c r="Z46" s="1"/>
    </row>
    <row r="47" spans="1:26" ht="15.75" customHeight="1" x14ac:dyDescent="0.2">
      <c r="A47" s="21">
        <f>Kontoplan!B37</f>
        <v>6572</v>
      </c>
      <c r="B47" s="21" t="str">
        <f>Kontoplan!C37</f>
        <v>Annet klær</v>
      </c>
      <c r="C47" s="22"/>
      <c r="D47" s="22"/>
      <c r="E47" s="31">
        <f t="shared" si="2"/>
        <v>0</v>
      </c>
      <c r="F47" s="22">
        <v>0</v>
      </c>
      <c r="G47" s="22">
        <v>0</v>
      </c>
      <c r="H47" s="22">
        <v>0</v>
      </c>
      <c r="I47" s="22">
        <v>0</v>
      </c>
      <c r="J47" s="22">
        <v>0</v>
      </c>
      <c r="K47" s="22">
        <v>0</v>
      </c>
      <c r="L47" s="22">
        <v>0</v>
      </c>
      <c r="M47" s="22">
        <v>0</v>
      </c>
      <c r="N47" s="22">
        <v>0</v>
      </c>
      <c r="O47" s="22">
        <v>0</v>
      </c>
      <c r="P47" s="22">
        <v>0</v>
      </c>
      <c r="Q47" s="22">
        <v>0</v>
      </c>
      <c r="R47" s="1"/>
      <c r="S47" s="39"/>
      <c r="T47" s="1"/>
      <c r="U47" s="1"/>
      <c r="V47" s="1"/>
      <c r="W47" s="1"/>
      <c r="X47" s="1"/>
      <c r="Y47" s="1"/>
      <c r="Z47" s="1"/>
    </row>
    <row r="48" spans="1:26" ht="15.75" customHeight="1" x14ac:dyDescent="0.2">
      <c r="A48" s="21">
        <f>Kontoplan!B38</f>
        <v>6620</v>
      </c>
      <c r="B48" s="21" t="str">
        <f>Kontoplan!C38</f>
        <v>Reparasjon og vedlikehold</v>
      </c>
      <c r="C48" s="22"/>
      <c r="D48" s="22"/>
      <c r="E48" s="31">
        <f t="shared" si="2"/>
        <v>0</v>
      </c>
      <c r="F48" s="22">
        <v>0</v>
      </c>
      <c r="G48" s="22">
        <v>0</v>
      </c>
      <c r="H48" s="22">
        <v>0</v>
      </c>
      <c r="I48" s="22">
        <v>0</v>
      </c>
      <c r="J48" s="22">
        <v>0</v>
      </c>
      <c r="K48" s="22">
        <v>0</v>
      </c>
      <c r="L48" s="22">
        <v>0</v>
      </c>
      <c r="M48" s="22">
        <v>0</v>
      </c>
      <c r="N48" s="22">
        <v>0</v>
      </c>
      <c r="O48" s="22">
        <v>0</v>
      </c>
      <c r="P48" s="22">
        <v>0</v>
      </c>
      <c r="Q48" s="22">
        <v>0</v>
      </c>
      <c r="R48" s="1"/>
      <c r="S48" s="39"/>
      <c r="T48" s="1"/>
      <c r="U48" s="1"/>
      <c r="V48" s="1"/>
      <c r="W48" s="1"/>
      <c r="X48" s="1"/>
      <c r="Y48" s="1"/>
      <c r="Z48" s="1"/>
    </row>
    <row r="49" spans="1:26" ht="15.75" customHeight="1" x14ac:dyDescent="0.2">
      <c r="A49" s="21">
        <f>Kontoplan!B39</f>
        <v>6705</v>
      </c>
      <c r="B49" s="21" t="str">
        <f>Kontoplan!C39</f>
        <v>Regnskapshonorar</v>
      </c>
      <c r="C49" s="22"/>
      <c r="D49" s="22"/>
      <c r="E49" s="31">
        <f t="shared" si="2"/>
        <v>0</v>
      </c>
      <c r="F49" s="22">
        <v>0</v>
      </c>
      <c r="G49" s="22">
        <v>0</v>
      </c>
      <c r="H49" s="22">
        <v>0</v>
      </c>
      <c r="I49" s="22">
        <v>0</v>
      </c>
      <c r="J49" s="22">
        <v>0</v>
      </c>
      <c r="K49" s="22">
        <v>0</v>
      </c>
      <c r="L49" s="22">
        <v>0</v>
      </c>
      <c r="M49" s="22">
        <v>0</v>
      </c>
      <c r="N49" s="22">
        <v>0</v>
      </c>
      <c r="O49" s="22">
        <v>0</v>
      </c>
      <c r="P49" s="22">
        <v>0</v>
      </c>
      <c r="Q49" s="22">
        <v>0</v>
      </c>
      <c r="R49" s="1"/>
      <c r="S49" s="39"/>
      <c r="T49" s="1"/>
      <c r="U49" s="1"/>
      <c r="V49" s="1"/>
      <c r="W49" s="1"/>
      <c r="X49" s="1"/>
      <c r="Y49" s="1"/>
      <c r="Z49" s="1"/>
    </row>
    <row r="50" spans="1:26" ht="15.75" customHeight="1" x14ac:dyDescent="0.2">
      <c r="A50" s="21">
        <f>Kontoplan!B40</f>
        <v>6710</v>
      </c>
      <c r="B50" s="21" t="str">
        <f>Kontoplan!C40</f>
        <v>Dommerhonorar</v>
      </c>
      <c r="C50" s="22"/>
      <c r="D50" s="22"/>
      <c r="E50" s="31">
        <f t="shared" si="2"/>
        <v>0</v>
      </c>
      <c r="F50" s="22">
        <v>0</v>
      </c>
      <c r="G50" s="22">
        <v>0</v>
      </c>
      <c r="H50" s="22">
        <v>0</v>
      </c>
      <c r="I50" s="22">
        <v>0</v>
      </c>
      <c r="J50" s="22">
        <v>0</v>
      </c>
      <c r="K50" s="22">
        <v>0</v>
      </c>
      <c r="L50" s="22">
        <v>0</v>
      </c>
      <c r="M50" s="22">
        <v>0</v>
      </c>
      <c r="N50" s="22">
        <v>0</v>
      </c>
      <c r="O50" s="22">
        <v>0</v>
      </c>
      <c r="P50" s="22">
        <v>0</v>
      </c>
      <c r="Q50" s="22">
        <v>0</v>
      </c>
      <c r="R50" s="1"/>
      <c r="S50" s="39"/>
      <c r="T50" s="1"/>
      <c r="U50" s="1"/>
      <c r="V50" s="1"/>
      <c r="W50" s="1"/>
      <c r="X50" s="1"/>
      <c r="Y50" s="1"/>
      <c r="Z50" s="1"/>
    </row>
    <row r="51" spans="1:26" ht="15.75" customHeight="1" x14ac:dyDescent="0.2">
      <c r="A51" s="21">
        <f>Kontoplan!B41</f>
        <v>6711</v>
      </c>
      <c r="B51" s="21" t="str">
        <f>Kontoplan!C41</f>
        <v>Trenerhonorar</v>
      </c>
      <c r="C51" s="22"/>
      <c r="D51" s="22"/>
      <c r="E51" s="31">
        <f t="shared" si="2"/>
        <v>0</v>
      </c>
      <c r="F51" s="22">
        <v>0</v>
      </c>
      <c r="G51" s="22">
        <v>0</v>
      </c>
      <c r="H51" s="22">
        <v>0</v>
      </c>
      <c r="I51" s="22">
        <v>0</v>
      </c>
      <c r="J51" s="22">
        <v>0</v>
      </c>
      <c r="K51" s="22">
        <v>0</v>
      </c>
      <c r="L51" s="22">
        <v>0</v>
      </c>
      <c r="M51" s="22">
        <v>0</v>
      </c>
      <c r="N51" s="22">
        <v>0</v>
      </c>
      <c r="O51" s="22">
        <v>0</v>
      </c>
      <c r="P51" s="22">
        <v>0</v>
      </c>
      <c r="Q51" s="22">
        <v>0</v>
      </c>
      <c r="R51" s="1"/>
      <c r="S51" s="39"/>
      <c r="T51" s="1"/>
      <c r="U51" s="1"/>
      <c r="V51" s="1"/>
      <c r="W51" s="1"/>
      <c r="X51" s="1"/>
      <c r="Y51" s="1"/>
      <c r="Z51" s="1"/>
    </row>
    <row r="52" spans="1:26" ht="15.75" customHeight="1" x14ac:dyDescent="0.2">
      <c r="A52" s="21">
        <f>Kontoplan!B42</f>
        <v>6800</v>
      </c>
      <c r="B52" s="21" t="str">
        <f>Kontoplan!C42</f>
        <v>Kontorrekvisita</v>
      </c>
      <c r="C52" s="22"/>
      <c r="D52" s="22"/>
      <c r="E52" s="31">
        <f t="shared" si="2"/>
        <v>0</v>
      </c>
      <c r="F52" s="22">
        <v>0</v>
      </c>
      <c r="G52" s="22">
        <v>0</v>
      </c>
      <c r="H52" s="22">
        <v>0</v>
      </c>
      <c r="I52" s="22">
        <v>0</v>
      </c>
      <c r="J52" s="22">
        <v>0</v>
      </c>
      <c r="K52" s="22">
        <v>0</v>
      </c>
      <c r="L52" s="22">
        <v>0</v>
      </c>
      <c r="M52" s="22">
        <v>0</v>
      </c>
      <c r="N52" s="22">
        <v>0</v>
      </c>
      <c r="O52" s="22">
        <v>0</v>
      </c>
      <c r="P52" s="22">
        <v>0</v>
      </c>
      <c r="Q52" s="22">
        <v>0</v>
      </c>
      <c r="R52" s="1"/>
      <c r="S52" s="39"/>
      <c r="T52" s="1"/>
      <c r="U52" s="1"/>
      <c r="V52" s="1"/>
      <c r="W52" s="1"/>
      <c r="X52" s="1"/>
      <c r="Y52" s="1"/>
      <c r="Z52" s="1"/>
    </row>
    <row r="53" spans="1:26" ht="15.75" customHeight="1" x14ac:dyDescent="0.2">
      <c r="A53" s="21">
        <f>Kontoplan!B43</f>
        <v>6810</v>
      </c>
      <c r="B53" s="21" t="str">
        <f>Kontoplan!C43</f>
        <v>Datakostnad</v>
      </c>
      <c r="C53" s="22"/>
      <c r="D53" s="22"/>
      <c r="E53" s="31">
        <f t="shared" si="2"/>
        <v>0</v>
      </c>
      <c r="F53" s="22">
        <v>0</v>
      </c>
      <c r="G53" s="22">
        <v>0</v>
      </c>
      <c r="H53" s="22">
        <v>0</v>
      </c>
      <c r="I53" s="22">
        <v>0</v>
      </c>
      <c r="J53" s="22">
        <v>0</v>
      </c>
      <c r="K53" s="22">
        <v>0</v>
      </c>
      <c r="L53" s="22">
        <v>0</v>
      </c>
      <c r="M53" s="22">
        <v>0</v>
      </c>
      <c r="N53" s="22">
        <v>0</v>
      </c>
      <c r="O53" s="22">
        <v>0</v>
      </c>
      <c r="P53" s="22">
        <v>0</v>
      </c>
      <c r="Q53" s="22">
        <v>0</v>
      </c>
      <c r="R53" s="1"/>
      <c r="S53" s="39"/>
      <c r="T53" s="1"/>
      <c r="U53" s="1"/>
      <c r="V53" s="1"/>
      <c r="W53" s="1"/>
      <c r="X53" s="1"/>
      <c r="Y53" s="1"/>
      <c r="Z53" s="1"/>
    </row>
    <row r="54" spans="1:26" ht="15.75" customHeight="1" x14ac:dyDescent="0.2">
      <c r="A54" s="21">
        <f>Kontoplan!B44</f>
        <v>6860</v>
      </c>
      <c r="B54" s="21" t="str">
        <f>Kontoplan!C44</f>
        <v>Møte, kurs, oppdatering o.l</v>
      </c>
      <c r="C54" s="22"/>
      <c r="D54" s="22"/>
      <c r="E54" s="31">
        <f t="shared" si="2"/>
        <v>0</v>
      </c>
      <c r="F54" s="22">
        <v>0</v>
      </c>
      <c r="G54" s="22">
        <v>0</v>
      </c>
      <c r="H54" s="22">
        <v>0</v>
      </c>
      <c r="I54" s="22">
        <v>0</v>
      </c>
      <c r="J54" s="22">
        <v>0</v>
      </c>
      <c r="K54" s="22">
        <v>0</v>
      </c>
      <c r="L54" s="22">
        <v>0</v>
      </c>
      <c r="M54" s="22">
        <v>0</v>
      </c>
      <c r="N54" s="22">
        <v>0</v>
      </c>
      <c r="O54" s="22">
        <v>0</v>
      </c>
      <c r="P54" s="22">
        <v>0</v>
      </c>
      <c r="Q54" s="22">
        <v>0</v>
      </c>
      <c r="R54" s="1"/>
      <c r="S54" s="39"/>
      <c r="T54" s="1"/>
      <c r="U54" s="1"/>
      <c r="V54" s="1"/>
      <c r="W54" s="1"/>
      <c r="X54" s="1"/>
      <c r="Y54" s="1"/>
      <c r="Z54" s="1"/>
    </row>
    <row r="55" spans="1:26" ht="15.75" customHeight="1" x14ac:dyDescent="0.2">
      <c r="A55" s="21">
        <f>Kontoplan!B45</f>
        <v>6900</v>
      </c>
      <c r="B55" s="21" t="str">
        <f>Kontoplan!C45</f>
        <v>Mobil</v>
      </c>
      <c r="C55" s="22"/>
      <c r="D55" s="22"/>
      <c r="E55" s="31">
        <f t="shared" si="2"/>
        <v>0</v>
      </c>
      <c r="F55" s="22">
        <v>0</v>
      </c>
      <c r="G55" s="22">
        <v>0</v>
      </c>
      <c r="H55" s="22">
        <v>0</v>
      </c>
      <c r="I55" s="22">
        <v>0</v>
      </c>
      <c r="J55" s="22">
        <v>0</v>
      </c>
      <c r="K55" s="22">
        <v>0</v>
      </c>
      <c r="L55" s="22">
        <v>0</v>
      </c>
      <c r="M55" s="22">
        <v>0</v>
      </c>
      <c r="N55" s="22">
        <v>0</v>
      </c>
      <c r="O55" s="22">
        <v>0</v>
      </c>
      <c r="P55" s="22">
        <v>0</v>
      </c>
      <c r="Q55" s="22">
        <v>0</v>
      </c>
      <c r="R55" s="1"/>
      <c r="S55" s="39"/>
      <c r="T55" s="1"/>
      <c r="U55" s="1"/>
      <c r="V55" s="1"/>
      <c r="W55" s="1"/>
      <c r="X55" s="1"/>
      <c r="Y55" s="1"/>
      <c r="Z55" s="1"/>
    </row>
    <row r="56" spans="1:26" ht="15.75" customHeight="1" x14ac:dyDescent="0.2">
      <c r="A56" s="21">
        <f>Kontoplan!B46</f>
        <v>7140</v>
      </c>
      <c r="B56" s="21" t="str">
        <f>Kontoplan!C46</f>
        <v>Reisekostnad idrett</v>
      </c>
      <c r="C56" s="22"/>
      <c r="D56" s="22"/>
      <c r="E56" s="31">
        <f t="shared" si="2"/>
        <v>0</v>
      </c>
      <c r="F56" s="22">
        <v>0</v>
      </c>
      <c r="G56" s="22">
        <v>0</v>
      </c>
      <c r="H56" s="22">
        <v>0</v>
      </c>
      <c r="I56" s="22">
        <v>0</v>
      </c>
      <c r="J56" s="22">
        <v>0</v>
      </c>
      <c r="K56" s="22">
        <v>0</v>
      </c>
      <c r="L56" s="22">
        <v>0</v>
      </c>
      <c r="M56" s="22">
        <v>0</v>
      </c>
      <c r="N56" s="22">
        <v>0</v>
      </c>
      <c r="O56" s="22">
        <v>0</v>
      </c>
      <c r="P56" s="22">
        <v>0</v>
      </c>
      <c r="Q56" s="22">
        <v>0</v>
      </c>
      <c r="R56" s="1"/>
      <c r="S56" s="39"/>
      <c r="T56" s="1"/>
      <c r="U56" s="1"/>
      <c r="V56" s="1"/>
      <c r="W56" s="1"/>
      <c r="X56" s="1"/>
      <c r="Y56" s="1"/>
      <c r="Z56" s="1"/>
    </row>
    <row r="57" spans="1:26" ht="15.75" customHeight="1" x14ac:dyDescent="0.2">
      <c r="A57" s="21">
        <f>Kontoplan!B47</f>
        <v>7141</v>
      </c>
      <c r="B57" s="21" t="str">
        <f>Kontoplan!C47</f>
        <v>Reisekostnad annet</v>
      </c>
      <c r="C57" s="22"/>
      <c r="D57" s="22"/>
      <c r="E57" s="31">
        <f t="shared" si="2"/>
        <v>0</v>
      </c>
      <c r="F57" s="22">
        <v>0</v>
      </c>
      <c r="G57" s="22">
        <v>0</v>
      </c>
      <c r="H57" s="22">
        <v>0</v>
      </c>
      <c r="I57" s="22">
        <v>0</v>
      </c>
      <c r="J57" s="22">
        <v>0</v>
      </c>
      <c r="K57" s="22">
        <v>0</v>
      </c>
      <c r="L57" s="22">
        <v>0</v>
      </c>
      <c r="M57" s="22">
        <v>0</v>
      </c>
      <c r="N57" s="22">
        <v>0</v>
      </c>
      <c r="O57" s="22">
        <v>0</v>
      </c>
      <c r="P57" s="22">
        <v>0</v>
      </c>
      <c r="Q57" s="22">
        <v>0</v>
      </c>
      <c r="R57" s="1"/>
      <c r="S57" s="39"/>
      <c r="T57" s="1"/>
      <c r="U57" s="1"/>
      <c r="V57" s="1"/>
      <c r="W57" s="1"/>
      <c r="X57" s="1"/>
      <c r="Y57" s="1"/>
      <c r="Z57" s="1"/>
    </row>
    <row r="58" spans="1:26" ht="15.75" customHeight="1" x14ac:dyDescent="0.2">
      <c r="A58" s="21">
        <f>Kontoplan!B48</f>
        <v>7310</v>
      </c>
      <c r="B58" s="21" t="str">
        <f>Kontoplan!C48</f>
        <v>Arrangement, idrett</v>
      </c>
      <c r="C58" s="22"/>
      <c r="D58" s="22"/>
      <c r="E58" s="31">
        <f t="shared" si="2"/>
        <v>0</v>
      </c>
      <c r="F58" s="22">
        <v>0</v>
      </c>
      <c r="G58" s="22">
        <v>0</v>
      </c>
      <c r="H58" s="22">
        <v>0</v>
      </c>
      <c r="I58" s="22">
        <v>0</v>
      </c>
      <c r="J58" s="22">
        <v>0</v>
      </c>
      <c r="K58" s="22">
        <v>0</v>
      </c>
      <c r="L58" s="22">
        <v>0</v>
      </c>
      <c r="M58" s="22">
        <v>0</v>
      </c>
      <c r="N58" s="22">
        <v>0</v>
      </c>
      <c r="O58" s="22">
        <v>0</v>
      </c>
      <c r="P58" s="22">
        <v>0</v>
      </c>
      <c r="Q58" s="22">
        <v>0</v>
      </c>
      <c r="R58" s="1"/>
      <c r="S58" s="39"/>
      <c r="T58" s="1"/>
      <c r="U58" s="1"/>
      <c r="V58" s="1"/>
      <c r="W58" s="1"/>
      <c r="X58" s="1"/>
      <c r="Y58" s="1"/>
      <c r="Z58" s="1"/>
    </row>
    <row r="59" spans="1:26" ht="15.75" customHeight="1" x14ac:dyDescent="0.2">
      <c r="A59" s="21">
        <f>Kontoplan!B49</f>
        <v>7315</v>
      </c>
      <c r="B59" s="21" t="str">
        <f>Kontoplan!C49</f>
        <v>Arrangement, ikke idrett</v>
      </c>
      <c r="C59" s="22"/>
      <c r="D59" s="22"/>
      <c r="E59" s="31">
        <f t="shared" si="2"/>
        <v>0</v>
      </c>
      <c r="F59" s="22">
        <v>0</v>
      </c>
      <c r="G59" s="22">
        <v>0</v>
      </c>
      <c r="H59" s="22">
        <v>0</v>
      </c>
      <c r="I59" s="22">
        <v>0</v>
      </c>
      <c r="J59" s="22">
        <v>0</v>
      </c>
      <c r="K59" s="22">
        <v>0</v>
      </c>
      <c r="L59" s="22">
        <v>0</v>
      </c>
      <c r="M59" s="22">
        <v>0</v>
      </c>
      <c r="N59" s="22">
        <v>0</v>
      </c>
      <c r="O59" s="22">
        <v>0</v>
      </c>
      <c r="P59" s="22">
        <v>0</v>
      </c>
      <c r="Q59" s="22">
        <v>0</v>
      </c>
      <c r="R59" s="1"/>
      <c r="S59" s="39"/>
      <c r="T59" s="1"/>
      <c r="U59" s="1"/>
      <c r="V59" s="1"/>
      <c r="W59" s="1"/>
      <c r="X59" s="1"/>
      <c r="Y59" s="1"/>
      <c r="Z59" s="1"/>
    </row>
    <row r="60" spans="1:26" ht="15.75" customHeight="1" x14ac:dyDescent="0.2">
      <c r="A60" s="21">
        <f>Kontoplan!B50</f>
        <v>7320</v>
      </c>
      <c r="B60" s="21" t="str">
        <f>Kontoplan!C50</f>
        <v>Markedsføring</v>
      </c>
      <c r="C60" s="22"/>
      <c r="D60" s="22"/>
      <c r="E60" s="31">
        <f t="shared" si="2"/>
        <v>0</v>
      </c>
      <c r="F60" s="22">
        <v>0</v>
      </c>
      <c r="G60" s="22">
        <v>0</v>
      </c>
      <c r="H60" s="22">
        <v>0</v>
      </c>
      <c r="I60" s="22">
        <v>0</v>
      </c>
      <c r="J60" s="22">
        <v>0</v>
      </c>
      <c r="K60" s="22">
        <v>0</v>
      </c>
      <c r="L60" s="22">
        <v>0</v>
      </c>
      <c r="M60" s="22">
        <v>0</v>
      </c>
      <c r="N60" s="22">
        <v>0</v>
      </c>
      <c r="O60" s="22">
        <v>0</v>
      </c>
      <c r="P60" s="22">
        <v>0</v>
      </c>
      <c r="Q60" s="22">
        <v>0</v>
      </c>
      <c r="R60" s="1"/>
      <c r="S60" s="39"/>
      <c r="T60" s="1"/>
      <c r="U60" s="1"/>
      <c r="V60" s="1"/>
      <c r="W60" s="1"/>
      <c r="X60" s="1"/>
      <c r="Y60" s="1"/>
      <c r="Z60" s="1"/>
    </row>
    <row r="61" spans="1:26" ht="15.75" customHeight="1" x14ac:dyDescent="0.2">
      <c r="A61" s="21">
        <f>Kontoplan!B51</f>
        <v>7350</v>
      </c>
      <c r="B61" s="21" t="str">
        <f>Kontoplan!C51</f>
        <v>Representasjon</v>
      </c>
      <c r="C61" s="22"/>
      <c r="D61" s="22"/>
      <c r="E61" s="31">
        <f t="shared" si="2"/>
        <v>0</v>
      </c>
      <c r="F61" s="22">
        <v>0</v>
      </c>
      <c r="G61" s="22">
        <v>0</v>
      </c>
      <c r="H61" s="22">
        <v>0</v>
      </c>
      <c r="I61" s="22">
        <v>0</v>
      </c>
      <c r="J61" s="22">
        <v>0</v>
      </c>
      <c r="K61" s="22">
        <v>0</v>
      </c>
      <c r="L61" s="22">
        <v>0</v>
      </c>
      <c r="M61" s="22">
        <v>0</v>
      </c>
      <c r="N61" s="22">
        <v>0</v>
      </c>
      <c r="O61" s="22">
        <v>0</v>
      </c>
      <c r="P61" s="22">
        <v>0</v>
      </c>
      <c r="Q61" s="22">
        <v>0</v>
      </c>
      <c r="R61" s="1"/>
      <c r="S61" s="39"/>
      <c r="T61" s="1"/>
      <c r="U61" s="1"/>
      <c r="V61" s="1"/>
      <c r="W61" s="1"/>
      <c r="X61" s="1"/>
      <c r="Y61" s="1"/>
      <c r="Z61" s="1"/>
    </row>
    <row r="62" spans="1:26" ht="15.75" customHeight="1" x14ac:dyDescent="0.2">
      <c r="A62" s="21">
        <f>Kontoplan!B52</f>
        <v>7401</v>
      </c>
      <c r="B62" s="21" t="str">
        <f>Kontoplan!C52</f>
        <v>Bot</v>
      </c>
      <c r="C62" s="22"/>
      <c r="D62" s="22"/>
      <c r="E62" s="31">
        <f t="shared" si="2"/>
        <v>0</v>
      </c>
      <c r="F62" s="22">
        <v>0</v>
      </c>
      <c r="G62" s="22">
        <v>0</v>
      </c>
      <c r="H62" s="22">
        <v>0</v>
      </c>
      <c r="I62" s="22">
        <v>0</v>
      </c>
      <c r="J62" s="22">
        <v>0</v>
      </c>
      <c r="K62" s="22">
        <v>0</v>
      </c>
      <c r="L62" s="22">
        <v>0</v>
      </c>
      <c r="M62" s="22">
        <v>0</v>
      </c>
      <c r="N62" s="22">
        <v>0</v>
      </c>
      <c r="O62" s="22">
        <v>0</v>
      </c>
      <c r="P62" s="22">
        <v>0</v>
      </c>
      <c r="Q62" s="22">
        <v>0</v>
      </c>
      <c r="R62" s="1"/>
      <c r="S62" s="39"/>
      <c r="T62" s="1"/>
      <c r="U62" s="1"/>
      <c r="V62" s="1"/>
      <c r="W62" s="1"/>
      <c r="X62" s="1"/>
      <c r="Y62" s="1"/>
      <c r="Z62" s="1"/>
    </row>
    <row r="63" spans="1:26" ht="15.75" customHeight="1" x14ac:dyDescent="0.2">
      <c r="A63" s="21">
        <f>Kontoplan!B53</f>
        <v>7410</v>
      </c>
      <c r="B63" s="21" t="str">
        <f>Kontoplan!C53</f>
        <v>Kontingent</v>
      </c>
      <c r="C63" s="22"/>
      <c r="D63" s="22"/>
      <c r="E63" s="31">
        <f t="shared" si="2"/>
        <v>0</v>
      </c>
      <c r="F63" s="22">
        <v>0</v>
      </c>
      <c r="G63" s="22">
        <v>0</v>
      </c>
      <c r="H63" s="22">
        <v>0</v>
      </c>
      <c r="I63" s="22">
        <v>0</v>
      </c>
      <c r="J63" s="22">
        <v>0</v>
      </c>
      <c r="K63" s="22">
        <v>0</v>
      </c>
      <c r="L63" s="22">
        <v>0</v>
      </c>
      <c r="M63" s="22">
        <v>0</v>
      </c>
      <c r="N63" s="22">
        <v>0</v>
      </c>
      <c r="O63" s="22">
        <v>0</v>
      </c>
      <c r="P63" s="22">
        <v>0</v>
      </c>
      <c r="Q63" s="22">
        <v>0</v>
      </c>
      <c r="R63" s="1"/>
      <c r="S63" s="39"/>
      <c r="T63" s="1"/>
      <c r="U63" s="1"/>
      <c r="V63" s="1"/>
      <c r="W63" s="1"/>
      <c r="X63" s="1"/>
      <c r="Y63" s="1"/>
      <c r="Z63" s="1"/>
    </row>
    <row r="64" spans="1:26" ht="15.75" customHeight="1" x14ac:dyDescent="0.2">
      <c r="A64" s="21">
        <f>Kontoplan!B54</f>
        <v>7430</v>
      </c>
      <c r="B64" s="21" t="str">
        <f>Kontoplan!C54</f>
        <v>Gave</v>
      </c>
      <c r="C64" s="22"/>
      <c r="D64" s="22"/>
      <c r="E64" s="31">
        <f t="shared" si="2"/>
        <v>500</v>
      </c>
      <c r="F64" s="22">
        <v>0</v>
      </c>
      <c r="G64" s="22">
        <v>0</v>
      </c>
      <c r="H64" s="22">
        <v>500</v>
      </c>
      <c r="I64" s="22">
        <v>0</v>
      </c>
      <c r="J64" s="22">
        <v>0</v>
      </c>
      <c r="K64" s="22">
        <v>0</v>
      </c>
      <c r="L64" s="22">
        <v>0</v>
      </c>
      <c r="M64" s="22">
        <v>0</v>
      </c>
      <c r="N64" s="22">
        <v>0</v>
      </c>
      <c r="O64" s="22">
        <v>0</v>
      </c>
      <c r="P64" s="22">
        <v>0</v>
      </c>
      <c r="Q64" s="22">
        <v>0</v>
      </c>
      <c r="R64" s="1"/>
      <c r="S64" s="39"/>
      <c r="T64" s="1"/>
      <c r="U64" s="1"/>
      <c r="V64" s="1"/>
      <c r="W64" s="1"/>
      <c r="X64" s="1"/>
      <c r="Y64" s="1"/>
      <c r="Z64" s="1"/>
    </row>
    <row r="65" spans="1:26" ht="15.75" customHeight="1" x14ac:dyDescent="0.2">
      <c r="A65" s="21">
        <f>Kontoplan!B55</f>
        <v>7500</v>
      </c>
      <c r="B65" s="21" t="str">
        <f>Kontoplan!C55</f>
        <v>Forsikringspremie</v>
      </c>
      <c r="C65" s="22"/>
      <c r="D65" s="22"/>
      <c r="E65" s="31">
        <f t="shared" si="2"/>
        <v>0</v>
      </c>
      <c r="F65" s="22">
        <v>0</v>
      </c>
      <c r="G65" s="22">
        <v>0</v>
      </c>
      <c r="H65" s="22">
        <v>0</v>
      </c>
      <c r="I65" s="22">
        <v>0</v>
      </c>
      <c r="J65" s="22">
        <v>0</v>
      </c>
      <c r="K65" s="22">
        <v>0</v>
      </c>
      <c r="L65" s="22">
        <v>0</v>
      </c>
      <c r="M65" s="22">
        <v>0</v>
      </c>
      <c r="N65" s="22">
        <v>0</v>
      </c>
      <c r="O65" s="22">
        <v>0</v>
      </c>
      <c r="P65" s="22">
        <v>0</v>
      </c>
      <c r="Q65" s="22">
        <v>0</v>
      </c>
      <c r="R65" s="1"/>
      <c r="S65" s="39"/>
      <c r="T65" s="1"/>
      <c r="U65" s="1"/>
      <c r="V65" s="1"/>
      <c r="W65" s="1"/>
      <c r="X65" s="1"/>
      <c r="Y65" s="1"/>
      <c r="Z65" s="1"/>
    </row>
    <row r="66" spans="1:26" ht="15.75" customHeight="1" x14ac:dyDescent="0.2">
      <c r="A66" s="21">
        <f>Kontoplan!B56</f>
        <v>7770</v>
      </c>
      <c r="B66" s="21" t="str">
        <f>Kontoplan!C56</f>
        <v>Bank og kortgebyr</v>
      </c>
      <c r="C66" s="22"/>
      <c r="D66" s="22"/>
      <c r="E66" s="31">
        <f t="shared" si="2"/>
        <v>0</v>
      </c>
      <c r="F66" s="22">
        <v>0</v>
      </c>
      <c r="G66" s="22">
        <v>0</v>
      </c>
      <c r="H66" s="22">
        <v>0</v>
      </c>
      <c r="I66" s="22">
        <v>0</v>
      </c>
      <c r="J66" s="22">
        <v>0</v>
      </c>
      <c r="K66" s="22">
        <v>0</v>
      </c>
      <c r="L66" s="22">
        <v>0</v>
      </c>
      <c r="M66" s="22">
        <v>0</v>
      </c>
      <c r="N66" s="22">
        <v>0</v>
      </c>
      <c r="O66" s="22">
        <v>0</v>
      </c>
      <c r="P66" s="22">
        <v>0</v>
      </c>
      <c r="Q66" s="22">
        <v>0</v>
      </c>
      <c r="R66" s="1"/>
      <c r="S66" s="39"/>
      <c r="T66" s="1"/>
      <c r="U66" s="1"/>
      <c r="V66" s="1"/>
      <c r="W66" s="1"/>
      <c r="X66" s="1"/>
      <c r="Y66" s="1"/>
      <c r="Z66" s="1"/>
    </row>
    <row r="67" spans="1:26" ht="15.75" customHeight="1" x14ac:dyDescent="0.2">
      <c r="A67" s="21">
        <f>Kontoplan!B57</f>
        <v>7791</v>
      </c>
      <c r="B67" s="21" t="str">
        <f>Kontoplan!C57</f>
        <v>Internstøtte grupper</v>
      </c>
      <c r="C67" s="22"/>
      <c r="D67" s="22"/>
      <c r="E67" s="31">
        <f t="shared" si="2"/>
        <v>0</v>
      </c>
      <c r="F67" s="22">
        <v>0</v>
      </c>
      <c r="G67" s="22">
        <v>0</v>
      </c>
      <c r="H67" s="22">
        <v>0</v>
      </c>
      <c r="I67" s="22">
        <v>0</v>
      </c>
      <c r="J67" s="22">
        <v>0</v>
      </c>
      <c r="K67" s="22">
        <v>0</v>
      </c>
      <c r="L67" s="22">
        <v>0</v>
      </c>
      <c r="M67" s="22">
        <v>0</v>
      </c>
      <c r="N67" s="22">
        <v>0</v>
      </c>
      <c r="O67" s="22">
        <v>0</v>
      </c>
      <c r="P67" s="22">
        <v>0</v>
      </c>
      <c r="Q67" s="22">
        <v>0</v>
      </c>
      <c r="R67" s="1"/>
      <c r="S67" s="39"/>
      <c r="T67" s="1"/>
      <c r="U67" s="1"/>
      <c r="V67" s="1"/>
      <c r="W67" s="1"/>
      <c r="X67" s="1"/>
      <c r="Y67" s="1"/>
      <c r="Z67" s="1"/>
    </row>
    <row r="68" spans="1:26" ht="15.75" customHeight="1" x14ac:dyDescent="0.2">
      <c r="A68" s="21">
        <f>Kontoplan!B58</f>
        <v>8050</v>
      </c>
      <c r="B68" s="21" t="str">
        <f>Kontoplan!C58</f>
        <v>Annen renteinntekt</v>
      </c>
      <c r="C68" s="22"/>
      <c r="D68" s="22"/>
      <c r="E68" s="31">
        <f t="shared" si="2"/>
        <v>0</v>
      </c>
      <c r="F68" s="22">
        <v>0</v>
      </c>
      <c r="G68" s="22">
        <v>0</v>
      </c>
      <c r="H68" s="22">
        <v>0</v>
      </c>
      <c r="I68" s="22">
        <v>0</v>
      </c>
      <c r="J68" s="22">
        <v>0</v>
      </c>
      <c r="K68" s="22">
        <v>0</v>
      </c>
      <c r="L68" s="22">
        <v>0</v>
      </c>
      <c r="M68" s="22">
        <v>0</v>
      </c>
      <c r="N68" s="22">
        <v>0</v>
      </c>
      <c r="O68" s="22">
        <v>0</v>
      </c>
      <c r="P68" s="22">
        <v>0</v>
      </c>
      <c r="Q68" s="22">
        <v>0</v>
      </c>
      <c r="R68" s="1"/>
      <c r="S68" s="39"/>
      <c r="T68" s="1"/>
      <c r="U68" s="1"/>
      <c r="V68" s="1"/>
      <c r="W68" s="1"/>
      <c r="X68" s="1"/>
      <c r="Y68" s="1"/>
      <c r="Z68" s="1"/>
    </row>
    <row r="69" spans="1:26" ht="15.75" customHeight="1" x14ac:dyDescent="0.2">
      <c r="A69" s="21">
        <f>Kontoplan!B59</f>
        <v>8150</v>
      </c>
      <c r="B69" s="21" t="str">
        <f>Kontoplan!C59</f>
        <v>Annen rentekostnad</v>
      </c>
      <c r="C69" s="22"/>
      <c r="D69" s="22"/>
      <c r="E69" s="31">
        <f t="shared" si="2"/>
        <v>0</v>
      </c>
      <c r="F69" s="22">
        <v>0</v>
      </c>
      <c r="G69" s="22">
        <v>0</v>
      </c>
      <c r="H69" s="22">
        <v>0</v>
      </c>
      <c r="I69" s="22">
        <v>0</v>
      </c>
      <c r="J69" s="22">
        <v>0</v>
      </c>
      <c r="K69" s="22">
        <v>0</v>
      </c>
      <c r="L69" s="22">
        <v>0</v>
      </c>
      <c r="M69" s="22">
        <v>0</v>
      </c>
      <c r="N69" s="22">
        <v>0</v>
      </c>
      <c r="O69" s="22">
        <v>0</v>
      </c>
      <c r="P69" s="22">
        <v>0</v>
      </c>
      <c r="Q69" s="22">
        <v>0</v>
      </c>
      <c r="R69" s="1"/>
      <c r="S69" s="39"/>
      <c r="T69" s="1"/>
      <c r="U69" s="1"/>
      <c r="V69" s="1"/>
      <c r="W69" s="1"/>
      <c r="X69" s="1"/>
      <c r="Y69" s="1"/>
      <c r="Z69" s="1"/>
    </row>
    <row r="70" spans="1:26" ht="15.75" customHeight="1" x14ac:dyDescent="0.2">
      <c r="A70" s="21">
        <f>Kontoplan!B60</f>
        <v>8170</v>
      </c>
      <c r="B70" s="21" t="str">
        <f>Kontoplan!C60</f>
        <v>Annen finanskostnad</v>
      </c>
      <c r="C70" s="22"/>
      <c r="D70" s="22"/>
      <c r="E70" s="31">
        <f t="shared" si="2"/>
        <v>0</v>
      </c>
      <c r="F70" s="22">
        <v>0</v>
      </c>
      <c r="G70" s="22">
        <v>0</v>
      </c>
      <c r="H70" s="22">
        <v>0</v>
      </c>
      <c r="I70" s="22">
        <v>0</v>
      </c>
      <c r="J70" s="22">
        <v>0</v>
      </c>
      <c r="K70" s="22">
        <v>0</v>
      </c>
      <c r="L70" s="22">
        <v>0</v>
      </c>
      <c r="M70" s="22">
        <v>0</v>
      </c>
      <c r="N70" s="22">
        <v>0</v>
      </c>
      <c r="O70" s="22">
        <v>0</v>
      </c>
      <c r="P70" s="22">
        <v>0</v>
      </c>
      <c r="Q70" s="22">
        <v>0</v>
      </c>
      <c r="R70" s="1"/>
      <c r="S70" s="39"/>
      <c r="T70" s="1"/>
      <c r="U70" s="1"/>
      <c r="V70" s="1"/>
      <c r="W70" s="1"/>
      <c r="X70" s="1"/>
      <c r="Y70" s="1"/>
      <c r="Z70" s="1"/>
    </row>
    <row r="71" spans="1:26" ht="15.75" customHeight="1" x14ac:dyDescent="0.2">
      <c r="A71" s="1"/>
      <c r="B71" s="1"/>
      <c r="C71" s="28"/>
      <c r="D71" s="28"/>
      <c r="E71" s="28"/>
      <c r="F71" s="28"/>
      <c r="G71" s="28"/>
      <c r="H71" s="28"/>
      <c r="I71" s="28"/>
      <c r="J71" s="28"/>
      <c r="K71" s="28"/>
      <c r="L71" s="28"/>
      <c r="M71" s="28"/>
      <c r="N71" s="28"/>
      <c r="O71" s="28"/>
      <c r="P71" s="28"/>
      <c r="Q71" s="28"/>
      <c r="R71" s="1"/>
      <c r="S71" s="1"/>
      <c r="T71" s="1"/>
      <c r="U71" s="1"/>
      <c r="V71" s="1"/>
      <c r="W71" s="1"/>
      <c r="X71" s="1"/>
      <c r="Y71" s="1"/>
      <c r="Z71" s="1"/>
    </row>
    <row r="72" spans="1:26" ht="15.75" customHeight="1" x14ac:dyDescent="0.2">
      <c r="A72" s="63" t="s">
        <v>172</v>
      </c>
      <c r="B72" s="61"/>
      <c r="C72" s="30">
        <f t="shared" ref="C72:Q72" si="3">SUM(C39:C71)</f>
        <v>0</v>
      </c>
      <c r="D72" s="30">
        <f t="shared" si="3"/>
        <v>0</v>
      </c>
      <c r="E72" s="31">
        <f t="shared" si="3"/>
        <v>26700</v>
      </c>
      <c r="F72" s="30">
        <f t="shared" si="3"/>
        <v>6000</v>
      </c>
      <c r="G72" s="30">
        <f t="shared" si="3"/>
        <v>2000</v>
      </c>
      <c r="H72" s="30">
        <f t="shared" si="3"/>
        <v>5700</v>
      </c>
      <c r="I72" s="30">
        <f t="shared" si="3"/>
        <v>2500</v>
      </c>
      <c r="J72" s="30">
        <f t="shared" si="3"/>
        <v>0</v>
      </c>
      <c r="K72" s="30">
        <f t="shared" si="3"/>
        <v>2000</v>
      </c>
      <c r="L72" s="30">
        <f t="shared" si="3"/>
        <v>0</v>
      </c>
      <c r="M72" s="30">
        <f t="shared" si="3"/>
        <v>2000</v>
      </c>
      <c r="N72" s="30">
        <f t="shared" si="3"/>
        <v>0</v>
      </c>
      <c r="O72" s="30">
        <f t="shared" si="3"/>
        <v>4500</v>
      </c>
      <c r="P72" s="30">
        <f t="shared" si="3"/>
        <v>2000</v>
      </c>
      <c r="Q72" s="30">
        <f t="shared" si="3"/>
        <v>0</v>
      </c>
      <c r="R72" s="1"/>
      <c r="S72" s="3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3" t="s">
        <v>173</v>
      </c>
      <c r="B74" s="61"/>
      <c r="C74" s="30">
        <f t="shared" ref="C74:Q74" si="4">C32+C72</f>
        <v>0</v>
      </c>
      <c r="D74" s="30">
        <f t="shared" si="4"/>
        <v>0</v>
      </c>
      <c r="E74" s="31">
        <f t="shared" si="4"/>
        <v>26700</v>
      </c>
      <c r="F74" s="30">
        <f t="shared" si="4"/>
        <v>6000</v>
      </c>
      <c r="G74" s="30">
        <f t="shared" si="4"/>
        <v>2000</v>
      </c>
      <c r="H74" s="30">
        <f t="shared" si="4"/>
        <v>5700</v>
      </c>
      <c r="I74" s="30">
        <f t="shared" si="4"/>
        <v>2500</v>
      </c>
      <c r="J74" s="30">
        <f t="shared" si="4"/>
        <v>0</v>
      </c>
      <c r="K74" s="30">
        <f t="shared" si="4"/>
        <v>2000</v>
      </c>
      <c r="L74" s="30">
        <f t="shared" si="4"/>
        <v>0</v>
      </c>
      <c r="M74" s="30">
        <f t="shared" si="4"/>
        <v>2000</v>
      </c>
      <c r="N74" s="30">
        <f t="shared" si="4"/>
        <v>0</v>
      </c>
      <c r="O74" s="30">
        <f t="shared" si="4"/>
        <v>4500</v>
      </c>
      <c r="P74" s="30">
        <f t="shared" si="4"/>
        <v>2000</v>
      </c>
      <c r="Q74" s="30">
        <f t="shared" si="4"/>
        <v>0</v>
      </c>
      <c r="R74" s="1"/>
      <c r="S74" s="3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37</vt:i4>
      </vt:variant>
      <vt:variant>
        <vt:lpstr>Navngitte områder</vt:lpstr>
      </vt:variant>
      <vt:variant>
        <vt:i4>1</vt:i4>
      </vt:variant>
    </vt:vector>
  </HeadingPairs>
  <TitlesOfParts>
    <vt:vector size="38" baseType="lpstr">
      <vt:lpstr>Forside</vt:lpstr>
      <vt:lpstr>Kontoplan</vt:lpstr>
      <vt:lpstr>HJELP</vt:lpstr>
      <vt:lpstr>Avdelinger</vt:lpstr>
      <vt:lpstr>Budsjett per avdeling</vt:lpstr>
      <vt:lpstr>MAL avdelinger</vt:lpstr>
      <vt:lpstr>Drift</vt:lpstr>
      <vt:lpstr>Likviditetsbudsjett</vt:lpstr>
      <vt:lpstr>Hovedstyret</vt:lpstr>
      <vt:lpstr>Administrasjonen</vt:lpstr>
      <vt:lpstr>Amerikansk Fotball</vt:lpstr>
      <vt:lpstr>Badminton</vt:lpstr>
      <vt:lpstr>Basketball</vt:lpstr>
      <vt:lpstr>Cageball</vt:lpstr>
      <vt:lpstr>Cheerleading</vt:lpstr>
      <vt:lpstr>Dans</vt:lpstr>
      <vt:lpstr>Discogolf</vt:lpstr>
      <vt:lpstr>E-Sport</vt:lpstr>
      <vt:lpstr>Fotball</vt:lpstr>
      <vt:lpstr>Golf</vt:lpstr>
      <vt:lpstr>Håndball</vt:lpstr>
      <vt:lpstr>Innebandy</vt:lpstr>
      <vt:lpstr>Kanonball</vt:lpstr>
      <vt:lpstr>Klatring</vt:lpstr>
      <vt:lpstr>Lacrosse</vt:lpstr>
      <vt:lpstr>Landeveissykling</vt:lpstr>
      <vt:lpstr>Langrenn</vt:lpstr>
      <vt:lpstr>Padel</vt:lpstr>
      <vt:lpstr>Pole Fitness</vt:lpstr>
      <vt:lpstr>Roing</vt:lpstr>
      <vt:lpstr>Seiling</vt:lpstr>
      <vt:lpstr>Sjakk</vt:lpstr>
      <vt:lpstr>Ski og Brett</vt:lpstr>
      <vt:lpstr>Squash</vt:lpstr>
      <vt:lpstr>Tennis</vt:lpstr>
      <vt:lpstr>Volleyball</vt:lpstr>
      <vt:lpstr>Test</vt:lpstr>
      <vt:lpstr>kostnad_konto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Daniel Nguyen</cp:lastModifiedBy>
  <dcterms:created xsi:type="dcterms:W3CDTF">2017-04-03T13:21:12Z</dcterms:created>
  <dcterms:modified xsi:type="dcterms:W3CDTF">2024-11-11T15:31:57Z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b85f6713-6d19-40ac-a071-63e831bc1e58_Enabled">
    <vt:lpwstr>true</vt:lpwstr>
  </property>
  <property fmtid="{D5CDD505-2E9C-101B-9397-08002B2CF9AE}" pid="5" name="MSIP_Label_b85f6713-6d19-40ac-a071-63e831bc1e58_SetDate">
    <vt:lpwstr>2023-10-25T06:11:49Z</vt:lpwstr>
  </property>
  <property fmtid="{D5CDD505-2E9C-101B-9397-08002B2CF9AE}" pid="6" name="MSIP_Label_b85f6713-6d19-40ac-a071-63e831bc1e58_Method">
    <vt:lpwstr>Standard</vt:lpwstr>
  </property>
  <property fmtid="{D5CDD505-2E9C-101B-9397-08002B2CF9AE}" pid="7" name="MSIP_Label_b85f6713-6d19-40ac-a071-63e831bc1e58_Name">
    <vt:lpwstr>Confidential - Low</vt:lpwstr>
  </property>
  <property fmtid="{D5CDD505-2E9C-101B-9397-08002B2CF9AE}" pid="8" name="MSIP_Label_b85f6713-6d19-40ac-a071-63e831bc1e58_SiteId">
    <vt:lpwstr>36839a65-7f3f-4bac-9ea4-f571f10a9a03</vt:lpwstr>
  </property>
  <property fmtid="{D5CDD505-2E9C-101B-9397-08002B2CF9AE}" pid="9" name="MSIP_Label_b85f6713-6d19-40ac-a071-63e831bc1e58_ActionId">
    <vt:lpwstr>c6f46fcf-669b-4bb3-b3e4-c74b53668878</vt:lpwstr>
  </property>
  <property fmtid="{D5CDD505-2E9C-101B-9397-08002B2CF9AE}" pid="10" name="MSIP_Label_b85f6713-6d19-40ac-a071-63e831bc1e58_ContentBits">
    <vt:lpwstr>0</vt:lpwstr>
  </property>
</Properties>
</file>